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75D379F-105B-4F78-8F9D-8078991D7F8F}" xr6:coauthVersionLast="47" xr6:coauthVersionMax="47" xr10:uidLastSave="{00000000-0000-0000-0000-000000000000}"/>
  <bookViews>
    <workbookView xWindow="3195" yWindow="1695" windowWidth="21600" windowHeight="11295" xr2:uid="{00000000-000D-0000-FFFF-FFFF00000000}"/>
  </bookViews>
  <sheets>
    <sheet name="附件1 " sheetId="7" r:id="rId1"/>
    <sheet name="附件2" sheetId="4" r:id="rId2"/>
    <sheet name="附件3" sheetId="5" r:id="rId3"/>
  </sheets>
  <definedNames>
    <definedName name="_xlnm._FilterDatabase" localSheetId="0" hidden="1">'附件1 '!$A$5:$Y$145</definedName>
    <definedName name="_xlnm.Print_Titles" localSheetId="0">'附件1 '!$1:$5</definedName>
  </definedNames>
  <calcPr calcId="191029"/>
</workbook>
</file>

<file path=xl/calcChain.xml><?xml version="1.0" encoding="utf-8"?>
<calcChain xmlns="http://schemas.openxmlformats.org/spreadsheetml/2006/main">
  <c r="AI9" i="4" l="1"/>
  <c r="D9" i="4"/>
  <c r="C9" i="4" s="1"/>
  <c r="O144" i="7"/>
  <c r="O143" i="7"/>
  <c r="O141" i="7"/>
  <c r="P140" i="7"/>
  <c r="O90" i="7"/>
  <c r="O89" i="7"/>
  <c r="O88" i="7"/>
  <c r="O87" i="7"/>
  <c r="O86" i="7"/>
  <c r="O85" i="7"/>
  <c r="O84" i="7"/>
  <c r="O83" i="7"/>
  <c r="O82" i="7"/>
  <c r="P81" i="7"/>
  <c r="O78" i="7" s="1"/>
  <c r="O68" i="7"/>
  <c r="O65" i="7"/>
  <c r="O64" i="7"/>
  <c r="O63" i="7"/>
  <c r="O62" i="7"/>
  <c r="O61" i="7"/>
  <c r="O60" i="7"/>
  <c r="O59" i="7"/>
  <c r="O58" i="7"/>
  <c r="O57" i="7"/>
  <c r="O56" i="7"/>
  <c r="O51" i="7"/>
  <c r="O50" i="7"/>
  <c r="O49" i="7"/>
  <c r="O48" i="7"/>
  <c r="O47" i="7"/>
  <c r="P46" i="7"/>
  <c r="O46" i="7" s="1"/>
  <c r="O45" i="7"/>
  <c r="O44" i="7"/>
  <c r="Y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P7" i="7"/>
  <c r="O7" i="7" s="1"/>
  <c r="Y6" i="7"/>
  <c r="S6" i="7"/>
  <c r="R6" i="7"/>
  <c r="Q6" i="7"/>
  <c r="O6" i="7" l="1"/>
  <c r="P6" i="7"/>
</calcChain>
</file>

<file path=xl/sharedStrings.xml><?xml version="1.0" encoding="utf-8"?>
<sst xmlns="http://schemas.openxmlformats.org/spreadsheetml/2006/main" count="1118" uniqueCount="511">
  <si>
    <t>附件1</t>
  </si>
  <si>
    <t>2019年和田市涉农资金统筹整合实施方案项目汇总表</t>
  </si>
  <si>
    <t>填报单位：和田市财政局、扶贫办</t>
  </si>
  <si>
    <t>填报人：</t>
  </si>
  <si>
    <t>联系电话：</t>
  </si>
  <si>
    <t>填报日期：2019-11-7</t>
  </si>
  <si>
    <t>项目序号</t>
  </si>
  <si>
    <t>项目库编号（临时加列）</t>
  </si>
  <si>
    <t>项目名称</t>
  </si>
  <si>
    <t>实施地点</t>
  </si>
  <si>
    <t>计划完工月份</t>
  </si>
  <si>
    <t>责任单位</t>
  </si>
  <si>
    <t>建设任务</t>
  </si>
  <si>
    <t>项目类别</t>
  </si>
  <si>
    <t>受益贫困人口数（人）</t>
  </si>
  <si>
    <t>资金来源项目名称</t>
  </si>
  <si>
    <t>地区资金文号</t>
  </si>
  <si>
    <t>资金规模（万元）</t>
  </si>
  <si>
    <t>指标科目调整</t>
  </si>
  <si>
    <t>是否跨类别</t>
  </si>
  <si>
    <t>跨类别占比（%）</t>
  </si>
  <si>
    <t>计划完成支出时间</t>
  </si>
  <si>
    <t>实际支出金额</t>
  </si>
  <si>
    <t>农业生产发展</t>
  </si>
  <si>
    <t>农村基础设施建设</t>
  </si>
  <si>
    <t>人居环境整治</t>
  </si>
  <si>
    <t>其他</t>
  </si>
  <si>
    <t>小计</t>
  </si>
  <si>
    <t>中央</t>
  </si>
  <si>
    <t>自治区</t>
  </si>
  <si>
    <t>地州</t>
  </si>
  <si>
    <t>县级</t>
  </si>
  <si>
    <t>原指标科目</t>
  </si>
  <si>
    <t>调整后指标科目</t>
  </si>
  <si>
    <t>合计</t>
  </si>
  <si>
    <t>HTS2019-91</t>
  </si>
  <si>
    <t>和田市贫困户发展庭院经济建设项目（综合提升工程）</t>
  </si>
  <si>
    <t>五乡三镇102个村</t>
  </si>
  <si>
    <t>农业农村局、各乡镇</t>
  </si>
  <si>
    <t>为14053户建档立卡贫困户发展庭院经济，对贫困户清理出的土地有效利用进行奖补，鼓励贫困户利用庭院闲置的土地，按照“三区分离、1+N”的模式，坚持“因地制宜、一户一策、一村一品、适度规模、合理布局”的原则，着力推广，发展订单农业、形成小规模、大群体，小产品、大产业的庭院规模发展格局。主要对贫困户清理出来0.5-1.5分地以上有效土地，按照土地利用情况（院内无杂木、垃圾）每户给予奖励，0.5分地奖励1000元、1分地奖励2000元、1.5分地以上奖励3000元；完成一村一品庭院种植每户奖励500元（鸡心无核白、金丝南瓜、特色蔬菜等）；新建庭院小拱棚奖励1000元；按照每户完成情况进行奖补，每户累计不超过5000元的奖励。通过实施发展庭院经济，可有效改善贫困户居住环境，并可实现户均年增收不低于200元。其中：玉龙喀什镇995户、吉亚乡2956户、阿克恰勒乡727户、拉斯奎镇1571户、吐沙拉镇3524户、古江巴格乡1472户、肖尔巴格乡1557户、伊里其乡1251户。</t>
  </si>
  <si>
    <t>√</t>
  </si>
  <si>
    <t>中央财政专项扶贫资金-扶贫发展1</t>
  </si>
  <si>
    <t>和地财农[2018]104号</t>
  </si>
  <si>
    <t>否</t>
  </si>
  <si>
    <t>HTS2019-11</t>
  </si>
  <si>
    <t>和田市古江巴格乡吐沙拉村菌种基地建设项目</t>
  </si>
  <si>
    <t>古江巴格乡</t>
  </si>
  <si>
    <t>农业农村局、古江巴格乡</t>
  </si>
  <si>
    <t>在吐沙拉村新建菌种基地1个，主要包括建设4座可移动膜结构日光温室大棚并配套相关附属设施，规格40米*9米。产权归村集体所有，由种植大户经营。每年按投入扶贫资金的8%获取收益，由村集体统一设定公益岗位，贫困户通过劳动获得工资性收益。可解决4名贫困户就业，带动3名贫困户受益。</t>
  </si>
  <si>
    <t>HTS2019-94（1）</t>
  </si>
  <si>
    <t>和田市已建保鲜库附属设施配套项目</t>
  </si>
  <si>
    <t>肖尔巴格乡、古江巴格乡、吐沙拉镇、玉龙喀什镇</t>
  </si>
  <si>
    <t>农业农村局、肖尔巴格乡、古江巴格乡、吐沙拉镇、玉龙喀什镇</t>
  </si>
  <si>
    <t>2018年新建的90座保鲜库配套相关附属设施，项目总投1727.38万元，2018年投入1407.23万元，主要包括修建保鲜库及配套电力设施；2019年投入320.15万元，主要包括修建围墙、地坪等相关附属设施。产权归村集体所有，租赁给企业或合作社运营。每座每年按5000元收取租金，由村集体统一设定公益岗位，贫困户通过劳动获得工资性收益。可解决10名贫困户临时务工，带动33名贫困户受益。其中：肖尔巴格乡40座、吐沙拉镇20座、古江巴格乡15座、玉龙喀什镇15座。</t>
  </si>
  <si>
    <t>车辆购置税收入补助地方（支持农村公路部分）</t>
  </si>
  <si>
    <t>和地财建[2018]147号</t>
  </si>
  <si>
    <t>是</t>
  </si>
  <si>
    <t>HTS2019-6</t>
  </si>
  <si>
    <t>和田市温室大棚修缮项目</t>
  </si>
  <si>
    <t>古江巴格乡、肖尔巴格乡、伊里其乡</t>
  </si>
  <si>
    <t>农业农村局、古江巴格乡、肖尔巴格乡、伊里其乡</t>
  </si>
  <si>
    <t>修缮温室大棚32座。主要包括更换钢架、棉被、卷帘机、棚膜、墙体维修等内容。通过修缮可提高大棚利用率，可带动27户贫困户增加蔬菜种植收入。其中：古江巴格乡特根拉村18座（60米*6.5米）、肖尔巴格乡阿依丁库勒村12座（60米*6米）、伊里其乡阿热坎特村2座（35米*7米）。</t>
  </si>
  <si>
    <t>自治区财政专项扶贫资金-扶贫发展1</t>
  </si>
  <si>
    <t>和地财农[2019]4号</t>
  </si>
  <si>
    <t>HTS2019-8</t>
  </si>
  <si>
    <t>和田市拉斯奎镇阔什库勒村等4乡镇6村菜窖建设项目</t>
  </si>
  <si>
    <t>拉斯奎镇、肖尔巴格乡、吐沙拉镇、吉亚乡</t>
  </si>
  <si>
    <t>农业农村局、拉斯奎镇、肖尔巴格乡、吐沙拉镇、吉亚乡</t>
  </si>
  <si>
    <t xml:space="preserve">新建菜窖31座，规格12米*8米，墙体为圈梁砖混结构。产权归村集体所有，通过租赁的方式承租给大户经营，租金每座每年按5000元收取，由村集体统一设定公益岗位，贫困户通过劳动获得工资性收益，可直接带动11名贫困户受益及62户贫困户发展蔬菜种植。其中：肖尔巴格乡阿亚格阿曲村5座；拉斯奎镇阔什库勒村10座、墩阔恰村2座、阿热果勒村3座；吐沙拉镇斯亚村6座、吉亚乡玉叶村5座。  </t>
  </si>
  <si>
    <t>HTS2019-3（1）</t>
  </si>
  <si>
    <t>和田市肖尔巴格乡阿克兰干村花卉设施大棚建设项目</t>
  </si>
  <si>
    <t>肖尔巴格乡</t>
  </si>
  <si>
    <t>农业农村局、肖尔巴格乡</t>
  </si>
  <si>
    <t xml:space="preserve">肖尔巴格乡阿克兰干村新建花卉种植基地1座并配套相关附属施。主要包括新建600平米的热镀锌低碳钢材连栋温室大棚2座，600平方米的花卉种植大棚4座。产权归村集体，以租赁方式租赁给企业运营使用，每年按不低于投入扶贫资金的8%收益，由村集体统一设定公益岗位，贫困户通过劳动获得工资性收益。可解决40个就业岗位，其中解决32名贫困户就近就地就业；带动24名贫困户受益。
</t>
  </si>
  <si>
    <t>HTS2019-3（2）</t>
  </si>
  <si>
    <t>和田市古江巴格乡花卉设施大棚建设项目</t>
  </si>
  <si>
    <t>塔木巴格村新建花卉种植基地1座并配套相关附属设施。主要包括新建砖结构长55米、宽8.5米大棚4座并配套相关附属设施，产权归村集体所有。通过租赁的方式承租给本村种植大户使用；收益每年按不低于投入扶贫资金的8%收取，由村集体统一设定公益岗位，贫困户通过劳动获得工资性收益。解决8名贫困户就业；带动6名贫困户受益。</t>
  </si>
  <si>
    <t>HTS2019-3（3）</t>
  </si>
  <si>
    <t>和田市玉龙喀什镇阿勒提来村花卉设施大棚建设项目</t>
  </si>
  <si>
    <t>玉龙喀什镇</t>
  </si>
  <si>
    <t>农业农村局、玉龙喀什镇</t>
  </si>
  <si>
    <t>阿勒提来村新建花卉种植基地1座并配套相关附属设施。主要包括新建长60米、宽9.5米的柔性大棚4个并配套相关附属设施等，通过租赁的方式承租给本村种植大户使用。收益每年按不低于投入扶贫资金的8%收益，由村集体统一设定公益岗位，贫困户通过劳动获得工资性收益。解决4名贫困户就近就地就业；带动7名贫困户受益。</t>
  </si>
  <si>
    <t>HTS2019-95</t>
  </si>
  <si>
    <t>和田市古江巴格乡菌种大棚建设项目</t>
  </si>
  <si>
    <t>吐沙拉村新建菌种大棚5座并配套相关附属设施，规格30米*9米。产权归村集体所有。通过租赁的方式承租给本村种植大户使用；收益每年按不低于投入扶贫资金的8%收益，由村集体统一设定公益岗位，贫困户通过劳动获得工资性收益。解决5名贫困户就近就地就业；带动3名贫困户受益。</t>
  </si>
  <si>
    <t>HTS2019-10（1）</t>
  </si>
  <si>
    <t>和田市吉亚乡特色经济作物种植项目</t>
  </si>
  <si>
    <t>吉亚乡</t>
  </si>
  <si>
    <t>农业农村局、吉亚乡</t>
  </si>
  <si>
    <t>种植100座大棚葡萄（金叶村70座、玉叶村30座），根据每座大棚实际投入，每座最高给予0.6万元奖补，主要包括购置葡萄苗、蔬菜苗及维修大棚。解决2016-2017年100户易地扶贫搬迁户后续产业发展。为实现第一年增收，每座大棚以套种西红柿、辣椒、茄子、南瓜等蔬菜，预计每座棚第一年可实现6000元收入。</t>
  </si>
  <si>
    <t>HTS2019-105（2）</t>
  </si>
  <si>
    <t>和田市吐沙拉镇冷库建设项目</t>
  </si>
  <si>
    <t>吐沙拉镇</t>
  </si>
  <si>
    <t>农业农村局、吐沙拉镇</t>
  </si>
  <si>
    <t>在斯亚村新建300吨冷库1座并配套附属设施，产权归村集体所有，项目建成后可带动斯亚村的蔬菜种植。租赁给企业使用，收益由村集体统一设定公益岗位，贫困户通过劳动获得工资性收益。可解决2名贫困户临时务工，带动6名贫困户受益；并且可带动斯亚村蔬菜种植产业发展。</t>
  </si>
  <si>
    <t>HTS2019-1</t>
  </si>
  <si>
    <t>和田市玉龙喀什镇等5乡镇林果提质增效项目</t>
  </si>
  <si>
    <t>玉龙喀什镇、吉亚乡、阿克恰勒乡、吐沙拉镇、伊里其乡</t>
  </si>
  <si>
    <t>林业和草原局、玉龙喀什镇、吉亚乡、阿克恰勒乡、吐沙拉镇、伊里其乡</t>
  </si>
  <si>
    <t>林果提质增效12911.6亩，项目根据贫困户实际投入进行奖补，每亩最高给予400元奖补。主要包括核桃、红枣等果树修剪、病虫害防治、施肥等，通过实施提质增效每亩可实现年增收200元。其中：吉亚乡4248.7亩、伊里其乡833.4亩、吐沙拉镇4410.5亩、阿克恰勒1432.6亩、玉龙喀什镇1986.4亩。</t>
  </si>
  <si>
    <t>HTS2019-29</t>
  </si>
  <si>
    <t>和田市阿克恰勒乡葡萄晾房建设项目</t>
  </si>
  <si>
    <t>阿克恰勒乡</t>
  </si>
  <si>
    <t>2019.05</t>
  </si>
  <si>
    <t>林业和草原局、阿克恰勒乡</t>
  </si>
  <si>
    <t>新建葡萄晾房10座，每座面积不低于20平米，产权归村集体所有，免费给贫困户使用，预计每座每年可提高葡萄附加收入1500元，带动34户贫困户增收。其中：其格勒克村5座，其拉力克村5座。</t>
  </si>
  <si>
    <t>HTS2019-98</t>
  </si>
  <si>
    <t>和田市吉亚乡3村低产田桑树园改造项目</t>
  </si>
  <si>
    <t>2019.07</t>
  </si>
  <si>
    <t>林业和草原局、吉亚乡</t>
  </si>
  <si>
    <t>提升改造桑树示范园2060亩（塔吾阿孜村1325亩、金叶村600亩、玉叶村135亩），产权归贫困户所有，每亩奖补0.11万元。主要包括：补种、嫁接改良、施肥、病虫害防治等工作。项目建成后流转给合作社经营管理，第一年每亩按50元收取，受益贫困户396户；并可解决临时务工50名，其中贫困户30名。</t>
  </si>
  <si>
    <t>HTS2019-103（1）</t>
  </si>
  <si>
    <t>和田市吉亚乡苏亚兰干村葡萄种植项目</t>
  </si>
  <si>
    <t>在苏亚兰干村集中连片种植葡萄60亩，每亩最高给予0.48万元奖补，主要包括搭建标准统一的葡萄架、购置品种一样的种苗。项目根据贫困户种植情况给予奖补，为实现第一年产生收入计划套种其他作物。每亩第一年可实现0.015万元左右收入，第二年可实现0.035万元以上的收入。</t>
  </si>
  <si>
    <t>HTS2019-103（2）</t>
  </si>
  <si>
    <t>和田市阿克恰勒乡阿曲村葡萄种植项目</t>
  </si>
  <si>
    <t>在阿曲村集中连片种植葡萄20亩，每亩最高给予0.5万元奖补，主要包括搭建标准统一的葡萄架、购置品种一样的种苗。项目根据贫困户种植情况给予奖补，为实现第一年产生收入计划套种其他作物。每亩第一年可实现0.015万元左右收入，第二年可实现0.03万元以上的收入。</t>
  </si>
  <si>
    <t>HTS2019-103（3）</t>
  </si>
  <si>
    <t>和田市吐沙拉镇加木达村葡萄种植项目</t>
  </si>
  <si>
    <t>林业和草原局、吐沙拉镇</t>
  </si>
  <si>
    <t>在加木达村集中连片种植葡萄100亩，每亩最高给予0.472万元奖补，主要包括搭建标准统一的葡萄架、购置品种一样的种苗。项目根据贫困户种植情况给予奖补，为实现第一年产生收入计划套种其他作物。每亩第一年可实现0.015万元左右收入，第二年可实现0.04万元以上的收入。</t>
  </si>
  <si>
    <t>HTS2019-103（4）</t>
  </si>
  <si>
    <t xml:space="preserve">和田市古江巴格乡赛克散村葡萄种植项目
</t>
  </si>
  <si>
    <t>林业和草原局、古江巴格乡</t>
  </si>
  <si>
    <t>在赛克散村集中连片种植葡萄50亩，每亩最高给予0.47万元奖补，主要包括搭建标准统一的葡萄架、购置品种一样的种苗。项目根据贫困户种植情况给予奖补，为实现第一年产生收入计划套种其他作物。每亩第一年可实现0.015万元左右收入，第二年可实现0.032万元以上的收入。</t>
  </si>
  <si>
    <t>HTS2019-103（5）</t>
  </si>
  <si>
    <t>和田市玉龙喀什镇克热克艾日克村樱桃种植项目</t>
  </si>
  <si>
    <t>林业和草原局、玉龙喀什镇</t>
  </si>
  <si>
    <t>在克热克艾日克村集中连片种植特色林果樱桃100亩，每亩最高给予0.3万元奖补，主要包括购置种苗（品种为拉宾斯、美早10成熟、萨米特、大红灯）。项目根据贫困户种植情况给予奖补，为实现第一年产生收入计划套种其他作物。每亩第一年可实现0.015万元左右收入，第二年可实现0.03万元以上的收入。</t>
  </si>
  <si>
    <t>HTS2019-100（2）</t>
  </si>
  <si>
    <t>和田市贫困户兔笼购置项目（一期）</t>
  </si>
  <si>
    <t>阿克恰勒乡、肖尔巴格乡、吉亚乡、拉斯奎镇、伊里其乡、吐沙拉乡、玉龙喀什镇</t>
  </si>
  <si>
    <t>对358户贫困户购置的3232组兔笼给予奖补，每组奖补450元。其中：阿克恰勒乡532组、肖尔巴格乡2123组、吉亚乡83组、拉斯奎镇54组、伊里其乡247组、吐沙拉乡59组、玉龙喀什镇134组。通过项目的实施可促进贫困户发展兔子养殖产业增加收入。</t>
  </si>
  <si>
    <t>中央财政专项扶贫资金-扶贫发展2</t>
  </si>
  <si>
    <t>和地财扶[2019]1号</t>
  </si>
  <si>
    <t>HTS2019-20</t>
  </si>
  <si>
    <t>和田市贫困户鹅舍建设项目</t>
  </si>
  <si>
    <t>五乡三镇</t>
  </si>
  <si>
    <t>新建鹅舍1512座，每座面积不低于20平方米，每座最高给予1000元的奖补，通过建设鹅舍，可促进贫困户通过发展鹅养殖实现庭院增收。其中：古江巴格乡44座、伊里其乡715座、玉龙喀什镇173座、肖尔巴格乡58座、阿克恰勒乡151座、吐沙拉镇50座、吉亚乡271座、拉斯奎镇50座。（其中：中央扶贫发展资金一期52.5万元，中央扶贫发展资金资金二期安排98.7万元）</t>
  </si>
  <si>
    <t>HTS2019-101（1）</t>
  </si>
  <si>
    <t>和田市阿克恰勒乡畜牧机械购置项目</t>
  </si>
  <si>
    <t>农业农村局、阿克恰勒乡</t>
  </si>
  <si>
    <t>阿克恰勒乡肖尔巴格村购置286马力自走式青饲料收获机1台，产权归村集体，租赁给合作社运营，按照投入扶贫资金的8%收取；收益由各村集体统一设定公益岗位，贫困户通过劳动获得工资性收益。通过购置饲草料收获机可以提高劳动生产率，降低生产成本，减少牧草损失。带动种植饲草料2000亩，150户受益，其中贫困户120户。贫困户使用费按低于一般户20%收取。</t>
  </si>
  <si>
    <t>HTS2019-15</t>
  </si>
  <si>
    <t>和田市畜牧良种繁育建设项目</t>
  </si>
  <si>
    <t>2019.06</t>
  </si>
  <si>
    <t>农业农村局</t>
  </si>
  <si>
    <t>为五乡三镇购置牲畜品种改良、冻精、配套相关设备，推进和田市动物良种繁育体系建设。产权归村集体所有，由合作社经营管理，乡镇畜牧兽医站指导服务，向农户免费提供技术服务。对2019年贫困户通过品种改良繁育的牲畜进行奖补（每繁育一只羊羔奖补200元，繁育一头牛犊奖补500元）。通过实施动物良种繁育体系建设，可推动畜牧业的持续发展。</t>
  </si>
  <si>
    <t>HTS2019-146</t>
  </si>
  <si>
    <t>和田市阿克恰勒乡8村购置种兔项目</t>
  </si>
  <si>
    <t>购置1094组种兔，每组1只公兔+4只母兔，每组需0.21万元，共需资金229.74万元。项目采取托养的方式托养给企业，收益每年按不低于投入扶贫资金的10%分红。可带动366户贫困户受益。</t>
  </si>
  <si>
    <t>HTS2019-18（1）</t>
  </si>
  <si>
    <t>和田市扶贫羊托养项目</t>
  </si>
  <si>
    <t>古江巴格乡、玉龙喀什镇、吉亚乡、肖尔巴格乡、阿克恰勒乡、伊里其乡</t>
  </si>
  <si>
    <t>农业农村局、古江巴格乡、玉龙喀什镇、吉亚乡、肖尔巴格乡、阿克恰勒乡、伊里其乡</t>
  </si>
  <si>
    <t>购羊10492只，单体重30公斤以上，畜龄1-2岁。其中：古江巴格乡1078只、玉龙喀什镇1177只、吉亚乡6352只、肖尔巴格乡490只、阿克恰勒乡500只、伊里其乡895只。贫困户以实物托养给实力强、有养殖经验的公司或者合作社，合同期内每年按实物投入资金的10%进行分红；可带动1268户贫困户受益。合同期满后采取续签合同或以同等标准返还实物给贫困户。在托养期内托养企业需向贫困户提供不低于20个就业岗位。</t>
  </si>
  <si>
    <t>HTS2019-18（2）</t>
  </si>
  <si>
    <t>和田市牲畜养殖（吉亚乡购羊）项目</t>
  </si>
  <si>
    <t>库塔孜买里村购羊641只，单体重30公斤以上，畜龄1-2岁。贫困户以实物托养给实力强、有养殖经验的公司或者合作社，合同期内每年按实物投入资金的8%进行分红；可带动32户贫困户受益。合同期满后采取续签合同或以同等标准返还实物给贫困户。</t>
  </si>
  <si>
    <t>中央财政专项扶贫资金-少数民族发展1</t>
  </si>
  <si>
    <t>HTS2019-19（1）</t>
  </si>
  <si>
    <t>和田市扶贫牛托养项目</t>
  </si>
  <si>
    <t>古江巴格乡、玉龙喀什镇、吐沙拉镇、肖尔巴格乡、阿克恰勒乡、伊里其乡</t>
  </si>
  <si>
    <t>农业农村局、古江巴格乡、玉龙喀什镇、吐沙拉镇、肖尔巴格乡、阿克恰勒乡、伊里其乡</t>
  </si>
  <si>
    <t xml:space="preserve">购牛933头，单体重350公斤及以上，畜龄2-4岁。其中：古江巴格乡72头、玉龙喀什镇321头、吐沙拉镇197头、阿克恰勒乡178头、伊里其乡116头、肖尔巴格乡49头。贫困户以实物托养给实力强、有养殖经验的公司或者合作社，合同期内每年按实物投入资金的8%进行分红；可带动769户贫困户受益；合同期满后采取续签合同或以同等标准返还实物给贫困户。
</t>
  </si>
  <si>
    <t>HTS2019-19（2）</t>
  </si>
  <si>
    <t>和田市牲畜养殖（吐沙拉镇购牛）项目</t>
  </si>
  <si>
    <t>玛加村购牛33头，单体重300公斤以上，畜龄2-4岁。贫困户以实物托养给实力强、有养殖经验的公司或者合作社，合同期内每年按实物投入资金的8%进行分红；可带动33户贫困户受益；合同期满后采取续签合同或以同等标准返还实物给贫困户。</t>
  </si>
  <si>
    <t>HTS2019-19（3）</t>
  </si>
  <si>
    <t>和田市吉亚乡扶贫羊托养项目</t>
  </si>
  <si>
    <t>和田市吉亚乡购羊12288只，单体重30公斤以上，畜龄1-2岁。贫困户以实物托养给实力强、有养殖经验的公司或者合作社，合同期内每年按实物投入资金的8%进行分红；可带动737户贫困户受益；合同期满后采取续签合同或以同等标准返还实物给贫困户。在托养期内托养企业需向贫困户提供不低于30个就业岗位。</t>
  </si>
  <si>
    <t>HTS2019-21</t>
  </si>
  <si>
    <t>和田市扶贫鸽养殖项目</t>
  </si>
  <si>
    <t>玉龙喀什镇、吉亚乡、阿克恰勒乡、伊里其乡</t>
  </si>
  <si>
    <t>农业农村局、玉龙喀什镇、吉亚乡、阿克恰勒乡、伊里其乡</t>
  </si>
  <si>
    <t>购鸽子6380羽，每只补助20元，投入资金12.76万元。其中：玉龙喀什镇3480羽、吉亚乡2100羽、阿克恰勒乡300羽、伊里其乡500羽。</t>
  </si>
  <si>
    <t>HTS2019-22（1）</t>
  </si>
  <si>
    <t>和田市玉龙喀什镇扶贫鸡养殖项目</t>
  </si>
  <si>
    <t xml:space="preserve">玉龙喀什镇阿勒提来村购置30日龄的脱温鸡苗10000只，托养给合作社，托养三年，每只每年按2元分红。合同期满后以同等标准返还实物给贫困户。
</t>
  </si>
  <si>
    <t>HTS2019-22（2）</t>
  </si>
  <si>
    <t>和田市吐沙拉镇、吉亚乡扶贫鸡养殖项目</t>
  </si>
  <si>
    <t>吐沙拉镇、吉亚乡</t>
  </si>
  <si>
    <t>农业农村局、吐沙拉镇、吉亚乡</t>
  </si>
  <si>
    <t>购置30日龄的脱温鸡苗14000只。其中：1、吐沙拉镇9000只（加木达村3000只、吐居克村2000只、阔克拱拜孜4000只）由本地合作社托养。2、吉亚乡克尔帕买里村5000只。</t>
  </si>
  <si>
    <t>HTS2019-144</t>
  </si>
  <si>
    <t>和田市林下养殖项目</t>
  </si>
  <si>
    <t>阿克其格村利用50亩林果园进行林下养鸡，需资金35万元，主要包括对50亩林果园安装铁丝围栏及购置相关养殖设备。由合作社运营，按照投入扶贫资金的8%收取；收益由村集体统一设定公益岗位，贫困户通过劳动获得工资性收益。可解决5名贫困户就业，带动2名贫困户受益。</t>
  </si>
  <si>
    <t>HTS2019-156（1）</t>
  </si>
  <si>
    <t>和田市伊里其乡、古江巴格乡、肖尔巴格乡贫困村养兔棚舍建设项目</t>
  </si>
  <si>
    <t>农业农村局、伊里其乡、古江巴格乡、肖尔巴格乡、</t>
  </si>
  <si>
    <t>在吉亚乡苏亚兰干村集中新建兔子养殖棚舍7座（年出栏26.25万只兔子），并配套相关设施，每座726平方米；需资金1400万元，产权归村集体。项目采取与新疆昆仑绿源有限公司合作，收益每年按照不低于投入扶贫资金的8%收取，由村集体统一设定公益岗位，贫困户通过劳动获得工资性收益。可解决20名贫困户就业，带动84户贫困户受益。其中：伊里其乡依盖尔其村2座、亚甫拉克村1座；古江巴格乡曲吉来村1座、赛克散村1座、恰开什村1座；肖尔巴格阿克塔什村1座。</t>
  </si>
  <si>
    <t>HTS2019-156（2）</t>
  </si>
  <si>
    <t>和田市玉龙喀什镇、肖尔巴格乡贫困村养兔棚舍建设项目</t>
  </si>
  <si>
    <t>农业农村局、玉龙喀什镇、肖尔巴格乡</t>
  </si>
  <si>
    <t>在吉亚乡苏亚兰干村集中新建兔子养殖棚舍8座（年出栏30万只兔子），并配套相关设施，每座726平方米；需资金1600万元；产权归村集体，项目采取与新疆昆仑绿源有限公司合作，收益每年按照不低于投入扶贫资金的8%收取，由村集体统一设定公益岗位，贫困户通过劳动获得工资性收益。可解决20名贫困户就业，带动96户贫困户受益。其中：玉龙喀什镇阿亚克依格孜艾日克村2座、阿亚克米克拉村2座；肖尔巴格乡阿亚格阿曲村1座、阿依丁库勒村1座、巴什铁热克村1座、热依木巴格村1座。</t>
  </si>
  <si>
    <t>产粮大县奖励资金</t>
  </si>
  <si>
    <t>和地财建[2018]148号</t>
  </si>
  <si>
    <t>HTS2019-102</t>
  </si>
  <si>
    <t>和田市吉亚乡特色种植及配套设施建设项目</t>
  </si>
  <si>
    <t>2019.04</t>
  </si>
  <si>
    <t>水利局、吉亚乡</t>
  </si>
  <si>
    <t>平整土地及铺设滴管2234.5亩，主要解决2016-2017年204户易地扶贫搬迁户及其他75贫困户产业发展；通过实施滴灌项目预计可实现每亩每年增收200元。其中：吉亚乡金叶村1130亩、玉叶村1104.5亩。</t>
  </si>
  <si>
    <t>HTS2019-27（1）</t>
  </si>
  <si>
    <t xml:space="preserve">和田市阿克恰勒乡等2乡镇水产养殖项目 </t>
  </si>
  <si>
    <t>阿克恰勒乡、伊里其乡</t>
  </si>
  <si>
    <t>水利局、阿克恰勒乡、伊里其乡</t>
  </si>
  <si>
    <t>改建2个水产养殖合作社，主要包括池塘清淤、维修等，项目建成后产权归村集体，租赁给大户经营，收益每年按照不低于投入扶贫资金的8%收取，由村集体统一设定公益岗位，贫困户通过劳动获得工资性收益。解决3名贫困户就业，带动10名贫困户受益。其中：阿克恰勒乡苏克墩村改建鱼塘1个（30亩），投入资金28.895万元，解决1名贫困就业；带动2名贫困户受益。伊里其乡亚甫拉克村改建60亩鱼塘并配套附属设施及设备，投入资金130万元，解决2名贫困户就业；带动8名贫困户受益。</t>
  </si>
  <si>
    <t>HTS2019-52（1）</t>
  </si>
  <si>
    <t>和田市标准化扶贫车间建设项目</t>
  </si>
  <si>
    <t>和田北京工业园区</t>
  </si>
  <si>
    <t>商务和工业信息化局、和田北京工业园区</t>
  </si>
  <si>
    <t xml:space="preserve">在北京工业园区新建46392平方米扶贫车间，并配套相关附属设施，产权归吉亚乡2019年拟退出的10个深度贫困村所有，由华美服饰等企业入驻运营使用，解决就业岗位3000个，其中解决1000名贫困户集中就业。
    </t>
  </si>
  <si>
    <t>HTS2019-112</t>
  </si>
  <si>
    <t>和田市贫困村扶贫车间、创业基地配套设施项目</t>
  </si>
  <si>
    <t>吉亚乡、伊里其乡吐沙拉镇、阿克恰勒乡、古江巴格乡、肖尔巴格乡、玉龙喀什镇</t>
  </si>
  <si>
    <t>商务和工业信息化局、吉亚乡、伊里其乡吐沙拉镇、阿克恰勒乡、古江巴格乡、肖尔巴格乡、玉龙喀什镇</t>
  </si>
  <si>
    <t>为2018年已建的扶贫车间、贫困户创业基地等项目续建附属设施，主要配套电力设施、采暖设备、加压泵，接通供水、天然气、加工设备等。其中：1、吉亚乡10个扶贫车间，需资金132万元。2、古江巴格乡2个扶贫车间，需资金29.5万元。3、阿克恰勒乡苏克墩村扶贫车间，需资金18.8万元。4、肖尔巴格乡3个扶贫车间，需资金41.7万元。5、吐沙拉镇8个扶贫车间，需资金39.5万元。6、伊里其乡5个扶贫车间，需资金84.8万元。7、玉龙喀什镇3个扶贫车间，需资金44.5万元。</t>
  </si>
  <si>
    <t>HTS2019-113</t>
  </si>
  <si>
    <t>和田市伊里其乡饮用水扶贫车间建设项目</t>
  </si>
  <si>
    <t>伊里其乡</t>
  </si>
  <si>
    <t>住建局、伊里其乡</t>
  </si>
  <si>
    <t>在托甫恰村新建饮用水加工扶贫车间1座并配套附属设施。产权归伊里其乡2019年拟退出的7个深度贫困村所有；项目采取资产托管的方式，由和田市给排水公司运营，带动贫困村、贫困户受益。收益每年按照不低于投入扶贫资金的8%收取，收益村集体统一设定公益岗位，贫困户通过劳动获得工资性收益。并开发就业岗位不少于30个，其中解决贫困户15名就业；带动75名贫困户受益。</t>
  </si>
  <si>
    <t>HTS2019-114</t>
  </si>
  <si>
    <t>和田市古江巴格乡、肖尔巴格乡建材扶贫车间建设项目</t>
  </si>
  <si>
    <t>古江巴格乡、肖尔巴格乡</t>
  </si>
  <si>
    <t>住建局、古江巴格乡、肖尔巴格乡</t>
  </si>
  <si>
    <t>新建建材扶贫车间2座，共计1800平方米；并配套附属设施及相关设备，产权归村集体所有，收益每年按不低于投入扶贫资金的8%收取，由村集体统一设定公益岗位，贫困户通过劳动获得工资性收益；可带动45人就业，其中贫困户18人就业；并带动30名贫困户受益。其中：古江巴格乡赛克散村500平方米，需资金280万元，可带动30人就业，其中解决贫困户9人就业；带动15人受益。肖尔巴格乡肖尔巴格村新建1300平方米，需资金300万元。可带动15人就业，其中解决贫困户9人就业，带动15人受益。</t>
  </si>
  <si>
    <t>HTS2019-118（1）</t>
  </si>
  <si>
    <t>和田市古江巴格乡、肖尔巴格乡扶贫车间建设项目</t>
  </si>
  <si>
    <t>商务和工业信息化局、伊里其乡、古江巴格乡、肖尔巴格乡</t>
  </si>
  <si>
    <t>新建扶贫车间3个并配套附属设施及设备，产权归村集体所有，由大户经营，收益每年按不低于投入扶贫资金的8%收取，由村集体统一设定公益岗位，贫困户通过劳动获得工资性收益；可解决75人就业，其中解决贫困户27人就业；带动20名贫困户受益。其中：古江巴格乡赛克散村新建扶贫车间500平方米及配套附属设施，投入资金110万元，可解决25人就业，其中解决贫困户8人就业；带动5名贫困户受益。古江巴格乡恰开什村新建扶贫车间600平方米及配套附属设施，投入资金100万元；可解决30人就业，其中贫困户9人就业；带动5名贫困户受益。肖尔巴格乡巴什阿曲村新建600平方米扶贫车间1座（含200平方米冷库1座）并配套相关附属设施，需资金185万元；可解决20人就业，其中贫困户10人就业；带动10名贫困户受益。</t>
  </si>
  <si>
    <t>HTS2019-111（1）</t>
  </si>
  <si>
    <t>和田市玉龙喀什镇贫困户就业创业农贸市场项目</t>
  </si>
  <si>
    <t>市场监督管理局、玉龙喀什镇</t>
  </si>
  <si>
    <t>在玉龙喀什镇达瓦巴扎村扩建占地面积为42438.5平方米农贸市场1座，并配套给排水电力及其他相关附属设施。新建建筑面积为4667.58平方米，其中主要包括新建扶贫基地4643.58平方米，垃圾收集房24平方米，设置摊位120个；可提供不少于150个就业岗位，其中可解决45名贫困户就地就近就业。为农村居民提供副食品供应，缩短上市时间，保持商品的鲜度，促进农产品交易，推进发展天天市场。按照农贸市场建设地点将农贸市场资产划归所在村，按照村财乡管原则进行资产管理。</t>
  </si>
  <si>
    <t>HTS2019-111（2）</t>
  </si>
  <si>
    <t xml:space="preserve">和田市拉斯奎镇贫困户就业创业农贸市场项目 </t>
  </si>
  <si>
    <t>拉斯奎镇</t>
  </si>
  <si>
    <t>市场监督管理局、拉斯奎镇</t>
  </si>
  <si>
    <t xml:space="preserve">在拉斯奎镇巴什拉斯奎村新建占地面积为42045.45平方米农贸市场1座，并配套给排水电力及其他相关附属设施。新建建筑面积12190.2平方米，其中主要包括新建扶贫基地7831.37平方米，室内交易大棚3744.76平方米，冷库61.75平方米，遮阴棚442.32平方米，垃圾收集点110平方米，设置活动摊位240个；可提供不少于300个就业岗位，其中可解决90名贫困户就地就近就业。为农村居民提供副食品供应，缩短上市时间，保持商品的鲜度，促进农产品交易，推进发展天天市场。按照农贸市场建设地点将农贸市场资产划归所在村，按照村财乡管原则进行资产管理。（其中一期安排1500万元，二期安排1300万元）
</t>
  </si>
  <si>
    <t>HTS2019-111（3）</t>
  </si>
  <si>
    <t>和田市吐沙拉镇贫困户就业创业农贸市场项目</t>
  </si>
  <si>
    <t>市场监督管理局、吐沙拉镇</t>
  </si>
  <si>
    <t>在吐沙拉镇喀提其村新建占地面积为36589.5平方米农贸市场1座，并配套给排水电力及其他相关附属设施。新建建筑面积为10977.97平方米，其中主要包括新建扶贫基地8118.08平方米，室内轻钢结构彩钢交易柜台区1408.89平方米，敞开轻钢结构彩钢遮阴棚1174.05平方米，保鲜库228.95平方米，垃圾收集点48平方米，设置摊位80个；可提供不少于100个就业岗位，其中可解决30名贫困户就地就近就业。为农村居民提供副食品供应，缩短上市时间，保持商品的鲜度，促进农产品交易，推进发展天天市场。按照农贸市场建设地点将农贸市场资产划归所在村，按照村财乡管原则进行资产管理。（其中一期安排2100万元，二期安排500万元）</t>
  </si>
  <si>
    <t>HTS2019-111（4）</t>
  </si>
  <si>
    <t>和田市肖尔巴格乡贫困户就业创业农贸市场项目</t>
  </si>
  <si>
    <t>市场监督管理局、肖尔巴格乡</t>
  </si>
  <si>
    <t>在肖尔巴格乡合尼村扩建占地面积为27936.06平方米农贸市场1座，并配套给排水电力及其他相关附属设施。新建及改建建筑面积为10806.06平方米（含改造扶贫基地面积），其中主要包括新建扶贫基地2872.56平方米，室内轻钢结构彩钢交易大棚2678.92平方米，敞开式轻钢结构彩钢遮阴棚508.04平方米；改造扶贫基地4746.54平方米。设置摊位110个；可提供不少于90个就业岗位，其中可解决27名贫困户就地就近就业。为农村居民提供副食品供应，缩短上市时间，保持商品的鲜度，促进农产品交易，推进发展天天市场。按照农贸市场建设地点将农贸市场资产划归所在村，按照村财乡管原则进行资产管理。</t>
  </si>
  <si>
    <t>HTS2019-111（5）</t>
  </si>
  <si>
    <t>和田市吉亚乡贫困户就业创业农贸市场项目</t>
  </si>
  <si>
    <t>市场监督管理局、吉亚乡</t>
  </si>
  <si>
    <t>HTS2019-111（6）</t>
  </si>
  <si>
    <t>和田市伊里其乡贫困户就业创业农贸市场项目</t>
  </si>
  <si>
    <t>市场监督管理局、伊里其乡</t>
  </si>
  <si>
    <t>伊里其乡肖拉克村扩建占地面积为6695平方米农贸市场1座，并配套给排水电力及其他相关附属设施。新建建筑面积5157平方米，其中主要包括新建扶贫基地4126平方米，敞开式轻钢结构彩钢交易大棚1031平方米，设置摊位130个；可提供不少于80个就业岗位，其中可解决24名贫困户就地就近就业。为农村居民提供副食品供应，缩短上市时间，保持商品的鲜度，促进农产品交易，推进发展天天市场。按照农贸市场建设地点将农贸市场资产划归所在村，按照村财乡管原则进行资产管理。</t>
  </si>
  <si>
    <t>HTS2019-136</t>
  </si>
  <si>
    <t>和田市拉斯奎镇药材种植基地建设项目</t>
  </si>
  <si>
    <t>农业农村局、拉斯奎镇</t>
  </si>
  <si>
    <t>投入30万元在拉斯奎镇库勒来克村种植300亩黄芪药材，每亩给予0.1万元奖补，项目通过带动10名贫困户入股并参与劳动的方式实现双重收入。该项目建成后可启示范引领作用。</t>
  </si>
  <si>
    <t>HTS2019-10（2）</t>
  </si>
  <si>
    <t>和田市玫瑰花、西甜瓜、油用牡丹等特色种植项目</t>
  </si>
  <si>
    <t>古江巴格乡、阿克恰勒乡、吉亚乡</t>
  </si>
  <si>
    <t>农业农村局、古江巴格乡、阿克恰勒乡、吉亚乡</t>
  </si>
  <si>
    <t>特色种植2828.3亩，主要种植玫瑰花、西甜瓜和油用牡丹等。西甜瓜、玫瑰花每亩奖补0.1万元；油用牡丹每亩奖补0.05万元。主要用于购置种苗、种子、肥料、病虫害防治等。其中：1、古江巴格乡种植玫瑰花300亩、油用牡丹378.3亩；2、阿克恰勒乡种植西甜瓜500亩；3、吉亚乡种植西甜瓜1100亩、种植油用牡丹550亩。</t>
  </si>
  <si>
    <t>HTS2019-46（1）</t>
  </si>
  <si>
    <t>和田市吐沙拉镇贫困户农产品展示、及电商网点建设项目</t>
  </si>
  <si>
    <t>住建局、吐沙拉镇</t>
  </si>
  <si>
    <t>加木达村新建农产品展示及电商平台网点500平方米（门面房12间），并配套附属设施，产权归村集体所有，门面房的租金用于壮大村集体经济，由村集体统一设定公益岗位，贫困户通过劳动获得工资性收益。可带动6名贫困户受益。</t>
  </si>
  <si>
    <t>HTS2019-46（2）</t>
  </si>
  <si>
    <t>和田市肖尔巴格乡、吐沙拉镇贫困户农产品展示、及电商网点建设项目</t>
  </si>
  <si>
    <t>肖尔巴格乡、吐沙拉镇</t>
  </si>
  <si>
    <t>住建局、肖尔巴格乡、吐沙拉镇</t>
  </si>
  <si>
    <t>新建农产品展示及电商平台网点3048平方米并配套附属设施，产权归村集体所有。门面房的租金用于壮大村集体经济，由村集体统一设定公益岗位，贫困户通过劳动获得工资性收益。可带动37户贫困户受益。其中：肖尔巴格乡阿亚格阿曲村新建478平方米（门面房10间），投入资金95.6万元，带动5名贫困户受益；吐沙拉镇英巴格村新建210平方米（门面房7间），投入资金42万元，带动5名贫困户受益；阔克拱拜孜村新建1500平方米（门面房20间），投入资金400万元，带动15名贫困户受益；普提拉什村360平方米（门面房12间），投入资金100万元，带动6名贫困户受益；斯亚村500平方米（门面房10间），投入资金100万元，带动6名贫困户受益。</t>
  </si>
  <si>
    <t>HTS2019-147（1）</t>
  </si>
  <si>
    <t>和田市肖尔巴格乡、伊里其乡、吐沙拉镇、吉亚乡、古江巴格乡、玉龙喀什镇购置多功能流动餐车项目</t>
  </si>
  <si>
    <t>肖尔巴格乡、吐沙拉镇、伊里其乡、吉亚乡、玉龙喀什镇、古江巴格乡</t>
  </si>
  <si>
    <t>肖尔巴格乡、伊里其乡、吐沙拉镇、吉亚乡、古江巴格乡、玉龙喀什镇。</t>
  </si>
  <si>
    <t>购多功能流动餐车37辆，解决贫困户实现在家门口创业增收。其中：肖尔巴格乡阿亚格阿曲村2辆、阿依丁库勒村1辆、巴什铁热克村2辆、托万肖尔巴格村2辆；伊里其乡托甫恰村2辆、肖拉克村2辆、赛其阿克塔什村1辆；吐沙拉镇玛加村2辆，墩村2辆、斯普斯亚村2辆、喀热买提村2辆、斯亚村1辆、加拉勒巴格村1辆；吉亚乡苏亚玉吉买勒克村1辆、阿克买里村1辆、阿孜乃巴扎村1辆、巴什吐格曼村1辆、克尔帕买里村1辆；古江巴格乡恰开什村1辆、赛克散村1辆、曲吉来村1辆、巴什古江村1辆、吐沙拉村1辆；玉龙喀什镇阿鲁博依村1辆、克热克艾日克村1辆、巴什依格孜艾日克村1辆、阿亚格依格孜艾日克村1辆、巴什米克拉村1辆。</t>
  </si>
  <si>
    <t>HTS2019-147（2）</t>
  </si>
  <si>
    <t>和田市玉龙喀什镇、伊里其乡、肖尔巴格乡购置多功能流动餐车项目</t>
  </si>
  <si>
    <t>玉龙喀什镇、伊里其乡、肖尔巴格乡</t>
  </si>
  <si>
    <t>购多功能流动餐车9辆，解决贫困户实现在家门口创业增收。其中：玉龙喀什镇阿亚格米克拉村1辆、依盖其村1辆、阿克其格村1辆、英阿瓦提村1辆、阿勒提来村1辆；伊里其乡托万阿热勒村1辆；肖尔巴格乡库木巴格村1辆、肖尔巴格村2辆。</t>
  </si>
  <si>
    <t>HTS2019-147（3）</t>
  </si>
  <si>
    <t>和田市伊里其乡购置多功能流动餐车项目</t>
  </si>
  <si>
    <t>购多功能流动餐车4辆，解决贫困户实现在家门口创业增收。其中：夏玛勒巴格村1辆、阿热勒村1辆、阿特巴扎村1辆、纳瓦格村1辆</t>
  </si>
  <si>
    <t>HTS2019-177</t>
  </si>
  <si>
    <t>和田市牲畜养殖棚圈建设项目</t>
  </si>
  <si>
    <t>在吉亚乡欧吞其尧勒村新建畜牧养殖棚圈12座，产权归2019年拟退出的12个深度贫困村所有（吐沙拉镇玛加村；伊里其乡托甫恰村、肖拉克村；玉龙喀什镇阿鲁博依村；吉亚乡夏克买里村、铁热克力克村、苏亚玉吉买勒克村、库塔孜买里村、吉勒尕艾日克村、克尔怕买里村、阿克买里村、阿孜乃巴扎村）。租赁给新疆万丰畜牧业发展有限公司，每年按不低于投入扶贫资金的3.25%收益，由村集体统一设定公益岗位，贫困户通过劳动获得工资性收益。可解决12名贫困户就业；带动23名贫困户受益。项目主要托养各乡镇贫困户2019年购买的羊，确保贫困户在畜牧养殖方面实现稳定增收。（一期安排903.45万元，缺口资金56.55万元用后续上级下达涉农整合资金解决）</t>
  </si>
  <si>
    <t>HTS2019-119</t>
  </si>
  <si>
    <t>和田市片区就业基地新建标准化扶贫车间项目</t>
  </si>
  <si>
    <t>伊里其乡、拉斯奎镇、吐沙拉镇</t>
  </si>
  <si>
    <t>商务和工业信息化局、伊里其乡、拉斯奎镇、吐沙拉镇</t>
  </si>
  <si>
    <t xml:space="preserve">片区就业基地新建标准化扶贫车间21487.14平方米，并配套相关附属设施；可解决1410个就业岗位，其中解决490名贫困户就近就地就业；其中：伊里其乡片区就业基地新建6441.43平方米，计划投资1360万元；可解决420个就业岗位，其中解决138名贫困户就近就地就业；拉斯奎镇片区就业基地新建7563.9平方米，计划投资1400万元，可解决490个就业岗位，其中解决163名贫困户就近就地就业；吐沙拉镇片区就业基地新建7481.81平方米，计划投资1542.4万元；可解决500个就业岗位，其中解决189名贫困户就近就地就业。
    </t>
  </si>
  <si>
    <t>HTS2019-160</t>
  </si>
  <si>
    <t>和田市吉亚乡菌种基地建设项目</t>
  </si>
  <si>
    <t>投入3444万元（其中：扶贫资金投入1700万元，企业自筹1744万元）。在吉亚乡新建菌种基地一座；主要包括新建菌种车间、菌棒生产车间、保鲜库、烘干车间、香菇种植大棚100座、养菌棚30座以及附属用房等其他附属设施。其中：1、企业自筹资金建设项目由企业自行实施，主要包括新建菌种车间、菌棒生产车间、保鲜库、烘干车间以及附属用房等其他附属设施。2、扶贫资金主要用于新建100座香菇种植大棚和30座养菌棚（香菇种植大棚每座14万元，养菌棚每座10万元），项目建成后产权归2019年吉亚乡拟退出的10个深度贫困村所有；项目采取资产托管方式，由新疆昆仑天珍农业科技有限公司运营使用，每年按投入扶贫资金的8%收取（40%用于壮大村集体经济），60%由村集体统一设定公益岗位，贫困户通过劳动获得工资性收益。可解决就业岗位200个（含临时就业），其中贫困户110名；并可带动102名贫困户受益。（扶贫资金建设项目一期安排788.31万元，二期安排911.69万元）</t>
  </si>
  <si>
    <t>中央财政专项扶贫资金-少数民族发展2</t>
  </si>
  <si>
    <t>HTS2019-105（3）</t>
  </si>
  <si>
    <t>和田市古江巴格乡曲吉来村冷库建设项目</t>
  </si>
  <si>
    <t>在曲吉来村新建300吨冷库1座并配套附属设施，产权归村集体所有。租赁给企业使用，收益由村集体统一设定公益岗位，贫困户通过劳动获得工资性收益。可解决2名贫困户临时务工，带动6名贫困户受益；并且可带动曲吉来村蔬菜种植产业发展。</t>
  </si>
  <si>
    <t>HTS2019-178</t>
  </si>
  <si>
    <t>和田市贫困户鹅养殖项目</t>
  </si>
  <si>
    <t>为2983户贫困户购鹅172132只，每只奖补25元，需资金430.33万元。通过发展鹅产业，带动贫困户增收。其中：阿克恰勒乡182户16539只（阿克塔什村19户1730只、阿曲村2户203只、尕宗村11户1010只、其拉利克村1户100只、其勒力克村56户5068只、苏克墩村51户4604只、托甫恰村42户3824只）；古江巴格乡147户7350只（巴什古江村101户5050只、如克村6户300只、塔木巴格霍伊拉村4户200只、特根拉村12户600只、托万古江村6户300只、恰开什村3户150只、曲吉来村2户100只、塞克散村10户500只、吐沙拉村3户150只）；吉亚乡933户61198只（阿克买里村131户6550只、阿孜乃巴扎村82户7944只、巴什兰干村6户300只、巴什吐格曼村93户4650只、吉勒尕艾日克村48户5454只、喀勒塔吐格曼村82户7900只、克尔怕买里村66户6300只、库木巴格村3户150只、库塔孜买里村55户2750只、阔恰村2户100只、苏亚兰干村3户150只、苏亚玉吉买勒克村123户7000只、塔吾阿孜村1户50只、铁热克力克村97户4850只、夏克买里村102户5100只、亚吐格曼村2户100只、金叶村18户900只、玉叶村19户950只）；拉斯奎镇80户4000只（阿克塔什村13户650只、阿热果勒村15户750只、阿瓦提村2户100只、巴什拉斯奎村5户250只、博斯坦阿勒迪村4户200户、墩阔恰村8户400只、库勒来克村17户850只、阔什库勒村8户400只、其盖布隆村8户400只）；吐沙拉镇314户15700只（阿克提其村5户250只、英巴格村4户200只、墩村131户6550只、加木达村1户50只、喀热买提村1户50只、喀提其村10户500只、坎特艾日克村3户150只、克孜克代尔瓦孜村1户50只、阔克拱拜孜村1户50只、玛加村138户6900只、普提拉什村12户600只、斯亚村1户50只、吐居克村3户150只、托库孜拱拜孜村3户150只）；肖尔巴格乡209户10450只（阿尔勒村1户50只、阿克兰干村6户300只、阿亚格阿曲村74户3700只、巴什阿曲村1户50只、巴什铁热克村42户2100只、尕宗村80户4000只、库木巴格村1户50只、热依木巴格村1户50只、托万肖尔巴格村2户100只、英巴格村1户50只）；伊里其乡869户43450只（阿克铁热克村3户150只、阿热坎特村80户4000只、阿热勒村8户400只、阿热肖拉克村9户450只、纳瓦格村9户450只、赛其阿克塔什村84户4200只、苏开墩村3户150只、托普恰村155户7750只、托万阿热勒村16户800只、夏玛勒巴格村12户600只、肖尔巴格村15户750只、肖拉克村141户7050只、亚甫拉克村159户7950只、依盖尔其村175户8750只）；玉龙喀什镇249户13445只（阿克其格村3户220只、阿勒提来村5户320只、阿鲁博依村59户3050只、阿亚克米克拉村127户6410只、阿亚克依格孜艾日克村23户1230只、巴什米克拉村1户132只、克热格艾日克村3户396只、库提起村6户587只、兰干村2户100只、纳格热其村4户200只、依盖其村13户650只、英阿瓦提村1户50只、永巴扎村2户100只）。</t>
  </si>
  <si>
    <t>中央农田建设补助资金</t>
  </si>
  <si>
    <t>和地财农[2019]58号</t>
  </si>
  <si>
    <t>HTS2019-179</t>
  </si>
  <si>
    <t>和田市贫困户兔养殖项目</t>
  </si>
  <si>
    <t>为459户贫困户购兔151948只，每只奖补16元，需资金243.1168万元。通过发展兔，带动贫困户增收。其中：阿克恰勒乡64户23010只（尕宗村9户3235只、其格勒克村29户10411只、苏克墩村24户8616只、肖尔巴格村2户748只）；古江巴格乡19户6194只（塔木巴格村18户5868只、特根拉村1户326只）；吉亚乡13户4238只（艾力玛塔木村5户1630只、巴什兰干村3户978只、欧吞其尧勒村1户326只、苏亚兰干村3户978只、亚吐格曼村1户326只）；拉斯奎镇5户1630只（乃扎尔巴格村5户1630只）；吐沙拉镇73户23798只（墩村14户4564只、加拉勒巴格村8户2608只、喀热买提村3户978只、阔克拱拜孜村2户652只、玛加村37户12062只、斯普斯亚村8户2608只、斯亚村1户326只）；肖尔巴格乡225户73518只（阿尔勒村1户326只、阿亚格阿曲村53户17278只、阿依丁库勒村116户37984只、巴什铁热克村25户8150只、尕宗村22户7172只、其迪尔村1户326只、热依木巴格村3户978只、铁热克吾斯塘村4户1304只）；伊里其乡24户7824只（托普恰村2户652只、夏玛勒巴格村1户326只、肖拉克村15户4890只、亚甫拉克村4户1304只、阿特巴扎村2户652只）；玉龙喀什镇36户11736只（阿亚克米克拉村3户978只、阿亚克依格孜艾日克村18户5868只、巴什依格孜艾日克村1户326只、达瓦巴扎村14户4564只）。</t>
  </si>
  <si>
    <t>HTS2019-180</t>
  </si>
  <si>
    <t>和田市贫困户兔笼购置项目（二期）</t>
  </si>
  <si>
    <t>古江巴格乡、吐沙拉镇、玉龙喀什镇</t>
  </si>
  <si>
    <t>对101户贫困户购置的834组兔笼给予奖补，每组奖补450元。通过项目的实施可促进贫困户发展兔子产业增加收入。其中：古江巴格乡154组（塔木巴格村143组、特根拉村11组）；吐沙拉镇555组（墩村130组、玛加村306组、加拉勒巴格村74组、喀热买提村29组、阔克拱拜孜村16组）；玉龙喀什镇125组（阿亚格米克拉村17组、巴什依格孜艾日克村9组、达瓦巴扎村99组）。</t>
  </si>
  <si>
    <t>HTS2019-181</t>
  </si>
  <si>
    <t>和田市贫困户养兔棚舍改造项目</t>
  </si>
  <si>
    <t>对发展兔产业的459户贫困户改造养兔棚舍给予奖补，每户养兔棚舍改造资金按照养殖兔子总数的3分之1给予奖补（每只奖补11.764元），需资金137.7万元。其中：其中：阿克恰勒乡64户46020只、肖尔巴格乡225户183456只、吉亚乡13户7020只、拉斯奎镇5户4680只、伊里其乡24户21372只、吐沙拉镇73户52884只、玉龙喀什镇36户22620只、古江巴格乡19户13104只。</t>
  </si>
  <si>
    <t>HTS2019-182</t>
  </si>
  <si>
    <t>和田市村级鹅养殖场建设项目</t>
  </si>
  <si>
    <t xml:space="preserve">对2855户因养殖场地受限，养殖能力不足等原因无法自行养殖的，由村委会统一建设养殖场进行集中养殖；养殖场参照《和田市养鹅（兔）管理办法》的标准进行建设，鹅舍与运动场建设比例为4：5标准建设，每建0.9平方米标准鹅舍，补助20元，共计建设349770.6平方米，需资金777.268万元。其中：阿克恰勒乡21425.4平方米（阿克塔什村2375.1平方米、阿曲村309.6平方米、尕宗村1269.9平方米、其格勒克村6104.7平方米、苏克墩村6795.9平方米、托甫恰村4570.2平方米）；古江巴格乡16428.6平方米（巴什古江村9441平方米、如克村1095.3平方米、塔木巴格霍伊拉村552.6平方米、特根拉村1657.8平方米、托万古江村1128.6平方米、恰开什村198平方米、曲吉来村176.4平方米、赛克散村1647.9平方米、吐沙拉村531平方米）；吉亚乡108730.8平方米（阿克买里村14153.4平方米、阿孜乃巴扎村10152.9平方米、巴什兰干村629.1平方米、巴什吐格曼村10457.1平方米、吉勒尕艾日克村6597.9平方米、喀勒塔吐格曼村9608.4平方米、克尔帕买里村7454.7平方米、库木巴格村297.9平方米、库塔孜买里村6760.8平方米、阔恰村309.6平方米、苏亚兰干村464.4平方米、苏亚玉吉买勒克13424.4平方米、塔吾阿孜村154.8平方米、铁热克力克村12145.5平方米、夏克买里村10731.6平方米、亚吐格曼村342.9平方米、金叶村2453.4平方米、玉叶村2592平方米）；拉斯奎镇11108.7平方米（阿克塔什村1922.4平方米、阿热果勒村1955.7平方米、阿瓦提村243平方米、巴什拉斯奎村419.4平方米、博斯坦阿勒迪村519.3平方米、墩阔恰村1138.5平方米、库勒来克村2421.9平方米、阔什库勒村1116.9平方米、其盖布隆村1371.6平方米）；吐沙拉乡38275.2平方米（阿克提其村540.9平方米、英巴格村630.9平方米、普提拉什村1523.7平方米、墩村17048.7平方米、加木达村120.6平方米、玛加村15657.3平方米、喀热买提村53.1平方米、喀提其村1112.4平方米、坎特艾日克村431.1平方米、克孜克代尔瓦扎村154.8平方米、阔克拱拜孜村120.6平方米、斯亚村154.8平方米、吐居克村531平方米、托库孜拱拜孜村195.3平方米）；肖尔巴格乡23077.8平方米（阿克兰干村619.2平方米、阿亚格曲村8508.6平方米、巴什铁热克村4293.9平方米、尕宗村9656.1平方米）；伊里其乡101223平方米（阿克铁热克村359.1平方米、阿热坎特村9652.5平方米、阿热勒村851.4平方米、阿热肖拉克村1004.4平方米、纳瓦格村757.8平方米、赛其阿克塔什村9146.7平方米、苏开墩村492.3平方米、托甫恰村17150.4平方米、托万阿热勒村1709.1平方米、夏玛勒巴格村2169平方米、肖尔巴格村1764.9平方米、肖拉克村16364.7平方米、亚甫拉克村17053.2平方米、依盖尔其村22747.5平方米）；玉龙喀什镇29501.1平方米（阿克其格村495平方米、阿勒提来村682.2平方米、阿鲁博依村7119.9平方米、阿亚克米克拉村15910.2平方米、阿亚克依格孜艾日克村1971.9平方米、克热格艾日克村395.1平方米、库提其村856.8平方米、纳格热其村615.6平方米、依盖其村1246.5平方米、永巴扎村207.9平方米）。
</t>
  </si>
  <si>
    <t>HTS2019-156（3）</t>
  </si>
  <si>
    <t>和田市养兔棚舍建设项目（二期）</t>
  </si>
  <si>
    <t>在吉亚乡苏亚兰干村集中新建兔子养殖棚舍24座（48仓），并配套相关设施，每仓726平方米；需资金5292万元；产权归48个村集体所有，项目采取与新疆昆仑绿源有限公司合作，收益每年按照不低于投入扶贫资金的8%收取，由村集体统一设定公益岗位，贫困户通过劳动获得工资性收益。可解决24名贫困户就业，其中贫困户10名；带动317户贫困户受益。其中：阿克恰勒乡阿克塔什村1仓、尕宗村1仓、其格勒克村1仓、肖尔巴格村1仓、托甫恰村1仓、苏克墩村1仓、其拉力克村1仓、阿曲村1仓；吐沙拉镇斯亚村1仓、阿克提其村1仓、英巴格村1仓、坎特艾日克村1仓、加木达村1仓、加拉勒巴格村1仓、斯普斯亚村1仓、普提拉什村1仓、喀热买提村1仓、阔克拱拜孜村1仓、托库孜拱拜孜村1仓、吐居克村1仓、喀提其村1仓；伊里其乡阿克铁热克村1仓、阿热肖拉克村1仓；玉龙喀什镇巴什米克拉村1仓、阿勒提来村1仓、达瓦巴扎村1仓、巴什依格孜艾日克村1仓、阿克其格村1仓、依盖其村1仓、克热格艾日克村1仓、英阿瓦提村1仓、兰干村1仓、纳格热其村1仓；古江巴格乡吐沙拉村1仓、巴什古江村1仓、如克村1仓；吉亚乡艾德莱斯村1仓、苏亚兰干村1仓、欧吞其尧勒村1仓、亚吐格曼村1仓、阔恰村1仓、库木巴格村1仓、巴什兰干村1仓、塔吾阿孜村1仓、艾力玛塔木村1仓；肖尔巴格乡阿克兰干村1仓、英巴格村1仓、巴什阿曲村1仓。</t>
  </si>
  <si>
    <t>旅游发展基金</t>
  </si>
  <si>
    <t>和地财教[2019]78号</t>
  </si>
  <si>
    <t>林业生态保护恢复资金（草原生态修复治理补助资金部分）</t>
  </si>
  <si>
    <t>和地财建[2019]177号</t>
  </si>
  <si>
    <t>HTS2019-163</t>
  </si>
  <si>
    <t>和田市玉龙喀什镇英阿瓦提村支渠防渗改造工程</t>
  </si>
  <si>
    <t>水利局</t>
  </si>
  <si>
    <t>英阿瓦提村改建防渗渠4.175公里，设计水流量5m3/s，控制灌溉面积25000亩。安排该项目的劳务报酬不低于总投资的10%，50%的劳务报酬用于支付贫困户工资。</t>
  </si>
  <si>
    <t>中央财政专项扶贫资金-以工代赈1</t>
  </si>
  <si>
    <t>HTS2019-164</t>
  </si>
  <si>
    <t>和田市肖尔巴格乡阿亚格阿曲村支渠防渗改造工程</t>
  </si>
  <si>
    <t>阿亚格阿曲村改造防渗渠6.55公里，设计引水流量1.5m3/s，控制灌溉面积23200亩。安排该项目的劳务报酬不低于总投资的10%，50%的劳务报酬用于支付贫困户工资。</t>
  </si>
  <si>
    <t>HTS2019-165</t>
  </si>
  <si>
    <t>和田市玉龙喀什镇库曲支渠防渗改造工程</t>
  </si>
  <si>
    <t>玉龙喀什镇库曲支渠防渗渠改造5.4公里，设计引水流量3m3/s，控制灌溉面积30000亩。安排该项目的劳务报酬不低于总投资的10%，50%的劳务报酬用于支付贫困户工资。</t>
  </si>
  <si>
    <t>HTS2019-166</t>
  </si>
  <si>
    <t>和田市吐沙拉镇墩村、斯亚村斗渠防渗改造工程</t>
  </si>
  <si>
    <t>墩村、斯亚村斗渠防渗改造共15.595公里，设计引水流量0.3-0.5m3/s，控制灌溉面积7400亩。其中：吐沙拉镇墩村10.395公里、斯亚村5.2公里,设计引水流量0.3-0.5m3/s。安排该项目的劳务报酬不低于总投资的10%，50%的劳务报酬用于支付贫困户工资。</t>
  </si>
  <si>
    <t>HTS2019-167</t>
  </si>
  <si>
    <t>和田市肖尔巴格乡巴什铁热克村、阿依丁库勒村、尕宗村斗渠防渗改造工程</t>
  </si>
  <si>
    <t>巴什铁热克村、阿依丁库勒村、尕宗村斗渠防渗改造共7.935公里，设计引水流量0.3-0.5m3/s，控制灌溉面积5364亩。肖尔巴格乡巴什铁热克村1.812公里、阿依丁库勒村1.793公里、尕宗村4.33公里,设计引水流量0.3-0.5m3/s.安排该项目的劳务报酬不低于总投资的10%，50%的劳务报酬用于支付贫困户工资。</t>
  </si>
  <si>
    <t>HTS2019-168</t>
  </si>
  <si>
    <t>和田市玉龙喀什镇阿鲁博依村、克热格艾日克村、巴什依格孜艾日克村、阿亚克依格孜艾日克村斗渠防渗改造工程</t>
  </si>
  <si>
    <t>阿鲁博依村、克热格艾日克村、巴什依格孜艾日克村、阿亚克依格孜艾日克村斗渠防渗改造共15.29公里，设计引水流量0.3-0.5m3/s，控制灌溉面积15767亩。其中：阿鲁博依村6.658公里、克热格艾日克村3.332公里、巴什依格孜艾日克村1.63公里、阿亚克依格孜艾日克村3.67公里，设计引水流量0.3-0.5m3/s。安排该项目的劳务报酬不低于总投资的10%，50%的劳务报酬用于支付贫困户工资。</t>
  </si>
  <si>
    <t>HTS2019-171</t>
  </si>
  <si>
    <t>和田市吉亚乡巴什吐格曼村、阿克买里村斗渠防渗改造工程</t>
  </si>
  <si>
    <t>巴什吐格曼村、阿克买里村斗渠防渗改造共12.335km，控制灌溉面积13793亩。巴什吐格曼村6.495公里、阿克买里村5.84公里，设计引水流量0.3-0.5m3/s。安排该项目的劳务报酬不低于总投资的10%，50%的劳务报酬用于支付贫困户工资。</t>
  </si>
  <si>
    <t>HTS2019-176</t>
  </si>
  <si>
    <t>和田市古江巴格乡赛克散村斗渠防渗渠改造工程</t>
  </si>
  <si>
    <t>古江巴格乡赛克散村</t>
  </si>
  <si>
    <t>防渗渠道总长4.737公里，设计引水流量0.3-0.5m3/s，控制灌溉面积3069亩。安排该项目的劳务报酬不低于总投资的10%，50%的劳务报酬用于支付贫困户工资。</t>
  </si>
  <si>
    <t>自治区财政专项扶贫资金-以工代赈1</t>
  </si>
  <si>
    <t>HTS2019-80（1）</t>
  </si>
  <si>
    <t>和田市黑尼水厂农村饮水安全巩固提升工程</t>
  </si>
  <si>
    <t>肖尔巴格乡、拉斯奎镇</t>
  </si>
  <si>
    <t>投资9914万元，改建加压泵房配电室1座（281平方米），新建收费大厅2座（100平方米/座）；更换加压泵6台、潜水泵6台、配套变压器6套；新建PE100级输配水管网419.5公里，新建各类阀门井220座，穿越道路8处，穿越渠道5处，水表井5106座，智能IC卡水表13063块（其中贫困户4168户，非贫困户8895户），非贫困户入户工程资金320.05万元由非贫困户自行承担。（第一批涉农资金安排1634.77万元，第三批涉农资金安排876.4124万元，第二批中央财扶资金安排2552.77万元，2018年项目审计结余资金安排560万元，第四批涉农资金安排1200万元；第五批涉农资金安排1028万元。缺口资金在后续到位资金中补充）。</t>
  </si>
  <si>
    <t>水利发展资金</t>
  </si>
  <si>
    <t>和地财农[2018]110号</t>
  </si>
  <si>
    <t>农业生产发展资金</t>
  </si>
  <si>
    <t>和地财农[2018]112号</t>
  </si>
  <si>
    <t>林业改革发展资金</t>
  </si>
  <si>
    <t>和地财农[2018]115号</t>
  </si>
  <si>
    <t>农业资源及生态保护补助资金（对农民的直接补贴除外）</t>
  </si>
  <si>
    <t>和地财行[2018]207号</t>
  </si>
  <si>
    <t>中央预算内投资用于“三农”建设部分</t>
  </si>
  <si>
    <t>和地财建[2019]132号</t>
  </si>
  <si>
    <t>和地财建[2019]137号</t>
  </si>
  <si>
    <t>和地财建[2019]162号</t>
  </si>
  <si>
    <t>其他资金</t>
  </si>
  <si>
    <t xml:space="preserve">HTS2019-80（2）
</t>
  </si>
  <si>
    <t xml:space="preserve">和田市玉河东部一乡一镇饮水安全巩固提升工程
</t>
  </si>
  <si>
    <t xml:space="preserve">玉龙喀什镇、吉亚乡
</t>
  </si>
  <si>
    <t xml:space="preserve">2019.09
</t>
  </si>
  <si>
    <t xml:space="preserve">水利局
</t>
  </si>
  <si>
    <t xml:space="preserve">投资10834万元，更新供水管井2眼，新建清水池1座（2000立方米），消毒间5座（92平方米/座），改建加压泵房1座（99平方米），配套附属用房372平方米；新建PE100级输配水管网317.8公里，新建各类阀门井166座，穿越道路5处、穿越渠道58处，水表井5295座，智能IC卡水表11113块（其中贫困户3476户，非贫困户7637户），非贫困户入户工程资金256.75万元由非贫困户自行承担。（中央预算内资金安排1000万元，第一批涉农资金安排1792.45万元，第二批涉农资金安排2321.85万元，第三批涉农资金安排1107万元，第四批涉农资金安排1400万元；剩余资金在后续到位资金中补充）。
</t>
  </si>
  <si>
    <t>和地财农[2019]46号</t>
  </si>
  <si>
    <t xml:space="preserve">2130504
</t>
  </si>
  <si>
    <t xml:space="preserve">2019.11
</t>
  </si>
  <si>
    <t>和地财行[2018]207号、和地财行[2019]51号</t>
  </si>
  <si>
    <t>农村环境连片整治示范资金</t>
  </si>
  <si>
    <t>和地财建[2019]139号</t>
  </si>
  <si>
    <t>农田水利设施建设和水土保持资金</t>
  </si>
  <si>
    <t>和地财农[2019]1号、和地财农[2019]45号</t>
  </si>
  <si>
    <t>现代农业生产发展资金</t>
  </si>
  <si>
    <t>和地财农[2019]60号</t>
  </si>
  <si>
    <t>农业技术推广与服务补助资金</t>
  </si>
  <si>
    <t>和地财农[2019]1号</t>
  </si>
  <si>
    <t>林业补助资金</t>
  </si>
  <si>
    <t>农业综合开发补助资金</t>
  </si>
  <si>
    <t>农村综合改革转移支付</t>
  </si>
  <si>
    <t>和地财农[2019]42号</t>
  </si>
  <si>
    <t>彩票公益金</t>
  </si>
  <si>
    <t>和地财综[2018]68号</t>
  </si>
  <si>
    <t>和地财社[2019]25号</t>
  </si>
  <si>
    <t>和地财建[2019]94号</t>
  </si>
  <si>
    <t>新增建设用地有偿使用费安排高标准基本农田建设补助资金</t>
  </si>
  <si>
    <t>和地财建[2019]95号</t>
  </si>
  <si>
    <t>自治区安排基本建设投资用于“三农”部分</t>
  </si>
  <si>
    <t>和地财建[2019]99号</t>
  </si>
  <si>
    <t>和地财教[2019]41号</t>
  </si>
  <si>
    <t>HTS2019-80（3）</t>
  </si>
  <si>
    <t>和田市三乡一镇联合水厂饮水安全巩固提升工程</t>
  </si>
  <si>
    <t>投资11070万元，新打供水管井6眼，水源防护2500米，新建清水池2座（每座2000立方米/座），配套附属用房1座（565平方米），井泵房6座（9平方米/座），架设输电线路5.8公里，变压器6台，电解法二氧化氯发生器2台，自动化控制系统1套；新建输配水管网244.38公里，各类阀门井108座，穿越道路5处、穿越渠道26处，水表井2765座，智能IC卡水表10121块（其中贫困户1320户，非贫困户8801户），非贫困户入户工程资金281.22万元由非贫困户自行承担。（第一批涉农资金安排1000万元，第二批涉农资金安排2353.8024万元，第三涉农资金安排3000万元，第四批涉农资金安排1643.28万元，第五批涉农资金安排760.04万元；剩余资金在后续到位资金中补充）。</t>
  </si>
  <si>
    <t>生猪（牛羊）调出大县奖励资金（省级统筹部分）</t>
  </si>
  <si>
    <t>和地财建[2019]98号</t>
  </si>
  <si>
    <t>和地财建[2019]104号</t>
  </si>
  <si>
    <t>和地财建[2019]107号</t>
  </si>
  <si>
    <t>和地财农[2019]48号</t>
  </si>
  <si>
    <t>和地财农[2019]49号</t>
  </si>
  <si>
    <t>和地财农[2019]50号</t>
  </si>
  <si>
    <t>和地财农[2019]51号</t>
  </si>
  <si>
    <t>和地财农[2019]52号</t>
  </si>
  <si>
    <t>和地财建[2019]114号</t>
  </si>
  <si>
    <t>和地财建[2019]142号</t>
  </si>
  <si>
    <t>和地财建[2019]148号</t>
  </si>
  <si>
    <t>和地财建[2019]150号</t>
  </si>
  <si>
    <t>和地财建[2019]151号</t>
  </si>
  <si>
    <t>HTS2019-67（1）</t>
  </si>
  <si>
    <t>和田市贫困村道路建设项目</t>
  </si>
  <si>
    <t xml:space="preserve">
吐沙拉镇、肖尔巴格乡、伊里其乡、玉龙喀什镇、吉亚乡、拉斯奎镇、古江巴格乡</t>
  </si>
  <si>
    <t>交通局</t>
  </si>
  <si>
    <t>一期投入资金6894.56万元，修建贫困村道路169.073公里。其中：吐沙拉镇33.2299公里、肖尔巴格乡14.529公里、伊里其乡34.592公里、玉龙喀什镇合计5.016公里、吉亚乡75.36公里、拉斯奎镇6.349公里。二期投入资金2842万元，新建道路71.057公里，其中：吐沙拉镇15.721公里、古江巴格乡6.641公里、伊里其乡5.435公里、吉亚乡2.234公里、肖尔巴格乡3.757公里、拉斯奎镇37.269公里。</t>
  </si>
  <si>
    <t>HTS2019-67（2）</t>
  </si>
  <si>
    <t>和田市吉亚乡克尔帕买里村、夏克买里村、铁热克力克村、苏亚玉吉买勒克村农村道路建设项目</t>
  </si>
  <si>
    <t>道路硬化21.031公里。其中：吉亚乡克尔帕买里村5506.07m，（6m宽，2520.07m长；4.5m宽，402m长；4m宽，1048m长；3.5m宽，900m长；3m宽，636m长）；夏克买里村4004.43m，（6m宽，3794.43m长；4m宽，120m长；3.5m宽，90m长）；铁热克力克村4427.464m（5m宽，250m长；4m宽，1979m长；3.5m宽，1553.464m长；3m宽，250m长；2.5m宽，395m长）；苏亚玉吉买勒克村7092.824m（6m宽，547m长；5.5m宽，223m长；5m宽，1232m长；4.5m宽，3213m长；4m宽，738m长；3.5m宽，280m长；3m宽，859.824m长）。
安排该项目的劳务报酬不低于总投资的10%，50%的劳务报酬用于支付贫困户工资。</t>
  </si>
  <si>
    <t>HTS2019-68</t>
  </si>
  <si>
    <t>和田市玉龙喀什镇排水管网建设项目</t>
  </si>
  <si>
    <t>住建局</t>
  </si>
  <si>
    <t>玉龙喀什镇3个村改造管径为DN300的排水管网6公里及修建检查井156座，恢复路面15000平方米。其中：达瓦巴扎村2.2公里、永巴扎村1.4公里、纳格热其村2.4公里。</t>
  </si>
  <si>
    <t>HTS2019-183</t>
  </si>
  <si>
    <t>和田市阿克恰勒乡苏克墩村、其格勒克村、托甫恰村斗渠防渗改造工程</t>
  </si>
  <si>
    <t>阿克恰勒乡苏克墩村、其格勒克村、托甫恰村</t>
  </si>
  <si>
    <t>2019.10</t>
  </si>
  <si>
    <t>防渗改造21条斗渠总长13.805km，流量为0.30 m³/s～0.50m³/s，配套建筑物共175座，其中：各类水闸117座、农桥58座。安排该项目的劳务报酬不低于总投资的10%，50%的劳务报酬用于支付贫困户工资。</t>
  </si>
  <si>
    <t>和地财建[2018]123号</t>
  </si>
  <si>
    <t>附件2：</t>
  </si>
  <si>
    <t>2019年贫困县统筹整合涉农资金统计表</t>
  </si>
  <si>
    <t>序号</t>
  </si>
  <si>
    <t>县市</t>
  </si>
  <si>
    <t>总计</t>
  </si>
  <si>
    <t>中央资金</t>
  </si>
  <si>
    <t>自治区资金</t>
  </si>
  <si>
    <t>跨类别资金</t>
  </si>
  <si>
    <t>跨类别比例</t>
  </si>
  <si>
    <t>中央财政专项扶贫资金</t>
  </si>
  <si>
    <t>农田建设补助资金</t>
  </si>
  <si>
    <t>农村危房改造补助资金</t>
  </si>
  <si>
    <t>中央基建投资用于“三农”建设部分</t>
  </si>
  <si>
    <t>自治区财政专项扶贫资金</t>
  </si>
  <si>
    <t>农田水利设施建设和水土保持补助资金</t>
  </si>
  <si>
    <t>新增建设用地土地有偿使用费安排的高标准基本农田建设资金</t>
  </si>
  <si>
    <t>补充下达2018年中央农村环境连片整治示范资金</t>
  </si>
  <si>
    <t>地区资金</t>
  </si>
  <si>
    <t>县级资金</t>
  </si>
  <si>
    <t>下达数</t>
  </si>
  <si>
    <t>报备数</t>
  </si>
  <si>
    <t>四</t>
  </si>
  <si>
    <t>和田地区</t>
  </si>
  <si>
    <t>策勒县</t>
  </si>
  <si>
    <t>和田市</t>
  </si>
  <si>
    <t>和田县</t>
  </si>
  <si>
    <t>洛浦县</t>
  </si>
  <si>
    <t>民丰县</t>
  </si>
  <si>
    <t>墨玉县</t>
  </si>
  <si>
    <t>皮山县</t>
  </si>
  <si>
    <t>于田县</t>
  </si>
  <si>
    <t>附件3：</t>
  </si>
  <si>
    <t>2019年贫困县涉农资金统筹整合使用情况表</t>
  </si>
  <si>
    <t>实际整合规模</t>
  </si>
  <si>
    <t>项目个数</t>
  </si>
  <si>
    <t>资金规模</t>
  </si>
  <si>
    <t>一</t>
  </si>
  <si>
    <t>二</t>
  </si>
  <si>
    <t>喀什地区</t>
  </si>
  <si>
    <t>疏附县</t>
  </si>
  <si>
    <t>疏勒县</t>
  </si>
  <si>
    <t>英吉沙县</t>
  </si>
  <si>
    <t>莎车县</t>
  </si>
  <si>
    <t>叶城县</t>
  </si>
  <si>
    <t xml:space="preserve"> 岳普湖县</t>
  </si>
  <si>
    <t>伽师县</t>
  </si>
  <si>
    <t>塔什库尔干塔吉克自治县</t>
  </si>
  <si>
    <t>泽普县</t>
  </si>
  <si>
    <t>麦盖提县</t>
  </si>
  <si>
    <t>巴楚县</t>
  </si>
  <si>
    <t>喀什市</t>
  </si>
  <si>
    <t>三</t>
  </si>
  <si>
    <t>克州</t>
  </si>
  <si>
    <t>阿克陶县</t>
  </si>
  <si>
    <t>阿图什市</t>
  </si>
  <si>
    <t>阿合奇县</t>
  </si>
  <si>
    <t>乌恰县</t>
  </si>
  <si>
    <t>阿克苏地区</t>
  </si>
  <si>
    <t>乌什县</t>
  </si>
  <si>
    <t>柯坪县</t>
  </si>
  <si>
    <t>五</t>
  </si>
  <si>
    <t>伊犁州</t>
  </si>
  <si>
    <t>察布查尔锡伯自治县</t>
  </si>
  <si>
    <t>尼勒克县</t>
  </si>
  <si>
    <t>六</t>
  </si>
  <si>
    <t>阿勒泰</t>
  </si>
  <si>
    <t>青河县</t>
  </si>
  <si>
    <t>吉木乃县</t>
  </si>
  <si>
    <t>七</t>
  </si>
  <si>
    <t>塔城地区</t>
  </si>
  <si>
    <t xml:space="preserve"> 托里县</t>
  </si>
  <si>
    <t>八</t>
  </si>
  <si>
    <t>哈密市</t>
  </si>
  <si>
    <t>巴里坤哈萨克自治县</t>
  </si>
  <si>
    <t>在吉亚乡铁热克力克村新建占地面积为19906.28平方米农贸市场1座，并配套给排水电力及其他相关附属设施。新建建筑面积7267.64平方米，主要包括新建扶贫基地4542.4平方米，轻钢结构彩钢交易柜台区2092.8平方米，彩钢遮阴棚528平方米，垃圾收集房33平方米，公共厕所71.44平方米；可提供不少于120个就业岗位，其中可解决36名贫困户就地就近就业。为农村居民提供副食品供应，缩短上市时间，保持商品的鲜度，促进农产品交易，推进发展天天市场。按照农贸市场建设地点将农贸市场资产划归所在村，按照村财乡管原则进行资产管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</si>
</sst>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 "/>
    <numFmt numFmtId="179" formatCode="0_ "/>
    <numFmt numFmtId="180" formatCode="0.0_ "/>
    <numFmt numFmtId="181" formatCode="0.0000_ "/>
  </numFmts>
  <fonts count="37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6"/>
      <color indexed="8"/>
      <name val="方正小标宋简体"/>
      <family val="4"/>
      <charset val="134"/>
    </font>
    <font>
      <b/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9"/>
      <color indexed="8"/>
      <name val="等线"/>
      <family val="3"/>
      <charset val="134"/>
    </font>
    <font>
      <sz val="9"/>
      <name val="等线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24"/>
      <name val="方正小标宋简体"/>
      <family val="4"/>
      <charset val="134"/>
    </font>
    <font>
      <b/>
      <sz val="11"/>
      <name val="宋体"/>
      <family val="3"/>
      <charset val="134"/>
      <scheme val="minor"/>
    </font>
    <font>
      <b/>
      <sz val="16"/>
      <name val="方正小标宋简体"/>
      <family val="4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仿宋_GB2312"/>
      <charset val="134"/>
    </font>
    <font>
      <b/>
      <sz val="28"/>
      <name val="方正小标宋简体"/>
      <family val="4"/>
      <charset val="134"/>
    </font>
    <font>
      <b/>
      <sz val="12"/>
      <name val="方正小标宋简体"/>
      <family val="4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36" fillId="0" borderId="0"/>
    <xf numFmtId="0" fontId="36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36" fillId="0" borderId="0">
      <alignment vertical="center"/>
    </xf>
    <xf numFmtId="0" fontId="36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0"/>
    <xf numFmtId="0" fontId="36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179" fontId="6" fillId="0" borderId="1" xfId="0" applyNumberFormat="1" applyFont="1" applyBorder="1" applyAlignment="1">
      <alignment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vertical="center" wrapText="1"/>
    </xf>
    <xf numFmtId="178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/>
    </xf>
    <xf numFmtId="179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9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179" fontId="1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79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79" fontId="12" fillId="0" borderId="1" xfId="0" applyNumberFormat="1" applyFont="1" applyBorder="1" applyAlignment="1">
      <alignment vertical="center"/>
    </xf>
    <xf numFmtId="179" fontId="13" fillId="0" borderId="1" xfId="0" applyNumberFormat="1" applyFont="1" applyBorder="1" applyAlignment="1">
      <alignment vertical="center"/>
    </xf>
    <xf numFmtId="179" fontId="14" fillId="0" borderId="1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0" fontId="15" fillId="0" borderId="0" xfId="10" applyAlignment="1">
      <alignment horizontal="center" vertical="center"/>
    </xf>
    <xf numFmtId="0" fontId="17" fillId="0" borderId="1" xfId="10" applyFont="1" applyBorder="1" applyAlignment="1">
      <alignment horizontal="center" vertical="center"/>
    </xf>
    <xf numFmtId="0" fontId="17" fillId="0" borderId="1" xfId="10" applyFont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179" fontId="19" fillId="0" borderId="1" xfId="1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9" fontId="21" fillId="0" borderId="1" xfId="10" applyNumberFormat="1" applyFont="1" applyBorder="1" applyAlignment="1">
      <alignment horizontal="center" vertical="center"/>
    </xf>
    <xf numFmtId="179" fontId="17" fillId="0" borderId="1" xfId="1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4" fillId="0" borderId="1" xfId="1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/>
    </xf>
    <xf numFmtId="179" fontId="22" fillId="0" borderId="1" xfId="10" applyNumberFormat="1" applyFont="1" applyBorder="1" applyAlignment="1">
      <alignment horizontal="center" vertical="center" wrapText="1"/>
    </xf>
    <xf numFmtId="178" fontId="4" fillId="0" borderId="1" xfId="1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0" fillId="0" borderId="1" xfId="0" applyBorder="1"/>
    <xf numFmtId="180" fontId="4" fillId="0" borderId="1" xfId="10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179" fontId="24" fillId="0" borderId="1" xfId="10" applyNumberFormat="1" applyFont="1" applyBorder="1" applyAlignment="1">
      <alignment horizontal="center" vertical="center" wrapText="1"/>
    </xf>
    <xf numFmtId="179" fontId="23" fillId="0" borderId="1" xfId="10" applyNumberFormat="1" applyFont="1" applyBorder="1" applyAlignment="1">
      <alignment horizontal="center" vertical="center" wrapText="1"/>
    </xf>
    <xf numFmtId="179" fontId="21" fillId="0" borderId="1" xfId="10" applyNumberFormat="1" applyFont="1" applyBorder="1" applyAlignment="1">
      <alignment horizontal="center" vertical="center" wrapText="1"/>
    </xf>
    <xf numFmtId="178" fontId="23" fillId="0" borderId="1" xfId="10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9" fontId="23" fillId="0" borderId="1" xfId="10" applyNumberFormat="1" applyFont="1" applyBorder="1" applyAlignment="1">
      <alignment horizontal="center" vertical="center"/>
    </xf>
    <xf numFmtId="10" fontId="23" fillId="0" borderId="1" xfId="10" applyNumberFormat="1" applyFont="1" applyBorder="1" applyAlignment="1">
      <alignment horizontal="center" vertical="center" wrapText="1"/>
    </xf>
    <xf numFmtId="10" fontId="4" fillId="0" borderId="1" xfId="10" applyNumberFormat="1" applyFont="1" applyBorder="1" applyAlignment="1">
      <alignment horizontal="center" vertical="center" wrapText="1"/>
    </xf>
    <xf numFmtId="179" fontId="1" fillId="0" borderId="0" xfId="10" applyNumberFormat="1" applyFont="1" applyAlignment="1">
      <alignment horizontal="center" vertical="center"/>
    </xf>
    <xf numFmtId="0" fontId="1" fillId="0" borderId="0" xfId="1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81" fontId="25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78" fontId="25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178" fontId="25" fillId="0" borderId="1" xfId="0" applyNumberFormat="1" applyFont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78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0" xfId="10" applyAlignment="1">
      <alignment horizontal="center" vertical="center"/>
    </xf>
    <xf numFmtId="0" fontId="16" fillId="0" borderId="0" xfId="10" applyFont="1" applyAlignment="1">
      <alignment horizontal="center" vertical="center"/>
    </xf>
    <xf numFmtId="10" fontId="16" fillId="0" borderId="0" xfId="10" applyNumberFormat="1" applyFont="1" applyAlignment="1">
      <alignment horizontal="center" vertical="center"/>
    </xf>
    <xf numFmtId="0" fontId="18" fillId="0" borderId="1" xfId="10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/>
    </xf>
    <xf numFmtId="10" fontId="23" fillId="0" borderId="1" xfId="1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9">
    <cellStyle name="常规" xfId="0" builtinId="0"/>
    <cellStyle name="常规 10 2 12 2 2 2" xfId="6" xr:uid="{00000000-0005-0000-0000-00002A000000}"/>
    <cellStyle name="常规 10 2 2 2 3 2" xfId="2" xr:uid="{00000000-0005-0000-0000-00001A000000}"/>
    <cellStyle name="常规 11 2 2" xfId="1" xr:uid="{00000000-0005-0000-0000-000005000000}"/>
    <cellStyle name="常规 2" xfId="9" xr:uid="{00000000-0005-0000-0000-000039000000}"/>
    <cellStyle name="常规 2 2" xfId="7" xr:uid="{00000000-0005-0000-0000-000032000000}"/>
    <cellStyle name="常规 2 2 2 10 2 2 2 2" xfId="3" xr:uid="{00000000-0005-0000-0000-00001E000000}"/>
    <cellStyle name="常规 2 2 2 2 2 2 2 2 2" xfId="18" xr:uid="{00000000-0005-0000-0000-000044000000}"/>
    <cellStyle name="常规 2 3 10 2 2 2 2" xfId="8" xr:uid="{00000000-0005-0000-0000-000034000000}"/>
    <cellStyle name="常规 21" xfId="5" xr:uid="{00000000-0005-0000-0000-000024000000}"/>
    <cellStyle name="常规 23" xfId="13" xr:uid="{00000000-0005-0000-0000-00003E000000}"/>
    <cellStyle name="常规 25" xfId="17" xr:uid="{00000000-0005-0000-0000-000043000000}"/>
    <cellStyle name="常规 27" xfId="4" xr:uid="{00000000-0005-0000-0000-000022000000}"/>
    <cellStyle name="常规 29" xfId="12" xr:uid="{00000000-0005-0000-0000-00003D000000}"/>
    <cellStyle name="常规 3" xfId="10" xr:uid="{00000000-0005-0000-0000-00003A000000}"/>
    <cellStyle name="常规 31 2 2 2 2" xfId="16" xr:uid="{00000000-0005-0000-0000-000042000000}"/>
    <cellStyle name="常规 33" xfId="14" xr:uid="{00000000-0005-0000-0000-000040000000}"/>
    <cellStyle name="常规 4" xfId="11" xr:uid="{00000000-0005-0000-0000-00003B000000}"/>
    <cellStyle name="常规 55 2 2" xfId="15" xr:uid="{00000000-0005-0000-0000-000041000000}"/>
  </cellStyles>
  <dxfs count="0"/>
  <tableStyles count="0" defaultTableStyle="TableStyleMedium2" defaultPivotStyle="PivotStyleMedium9"/>
  <colors>
    <mruColors>
      <color rgb="FFF0AA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5"/>
  <sheetViews>
    <sheetView tabSelected="1" zoomScale="55" zoomScaleNormal="55" workbookViewId="0">
      <pane xSplit="3" ySplit="6" topLeftCell="D56" activePane="bottomRight" state="frozen"/>
      <selection pane="topRight"/>
      <selection pane="bottomLeft"/>
      <selection pane="bottomRight" activeCell="N56" sqref="N56"/>
    </sheetView>
  </sheetViews>
  <sheetFormatPr defaultColWidth="9" defaultRowHeight="13.5"/>
  <cols>
    <col min="1" max="1" width="5.125" style="61" customWidth="1"/>
    <col min="2" max="2" width="10.75" style="61" customWidth="1"/>
    <col min="3" max="3" width="17.125" style="61" customWidth="1"/>
    <col min="4" max="4" width="16.25" style="61" customWidth="1"/>
    <col min="5" max="5" width="12.125" style="61" customWidth="1"/>
    <col min="6" max="6" width="16.625" style="61" customWidth="1"/>
    <col min="7" max="7" width="102.25" style="61" customWidth="1"/>
    <col min="8" max="8" width="6.875" style="61" customWidth="1"/>
    <col min="9" max="9" width="6.5" style="61" customWidth="1"/>
    <col min="10" max="10" width="6.75" style="61" customWidth="1"/>
    <col min="11" max="11" width="5.875" style="61" customWidth="1"/>
    <col min="12" max="12" width="9.625" style="61" customWidth="1"/>
    <col min="13" max="13" width="21.25" style="61" customWidth="1"/>
    <col min="14" max="14" width="16.875" style="61" customWidth="1"/>
    <col min="15" max="15" width="18.875" style="61" customWidth="1"/>
    <col min="16" max="16" width="16.5" style="61" customWidth="1"/>
    <col min="17" max="17" width="13.875" style="61" customWidth="1"/>
    <col min="18" max="18" width="10.625" style="61" customWidth="1"/>
    <col min="19" max="19" width="10.125" style="61" customWidth="1"/>
    <col min="20" max="20" width="11.875" style="61" customWidth="1"/>
    <col min="21" max="21" width="12.125" style="61" customWidth="1"/>
    <col min="22" max="22" width="6.5" style="61" customWidth="1"/>
    <col min="23" max="23" width="10.375" style="61" customWidth="1"/>
    <col min="24" max="24" width="15.25" style="61" customWidth="1"/>
    <col min="25" max="25" width="13.625" style="61" customWidth="1"/>
    <col min="26" max="26" width="9" style="61"/>
    <col min="27" max="27" width="17.375" style="61"/>
    <col min="28" max="16384" width="9" style="61"/>
  </cols>
  <sheetData>
    <row r="1" spans="1:25" ht="21.95" customHeight="1">
      <c r="A1" s="84" t="s">
        <v>0</v>
      </c>
      <c r="B1" s="84"/>
      <c r="C1" s="84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ht="38.1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63"/>
      <c r="Y2" s="63"/>
    </row>
    <row r="3" spans="1:25" ht="18.95" customHeight="1">
      <c r="A3" s="86" t="s">
        <v>2</v>
      </c>
      <c r="B3" s="86"/>
      <c r="C3" s="86"/>
      <c r="D3" s="86"/>
      <c r="E3" s="64"/>
      <c r="F3" s="64"/>
      <c r="G3" s="86" t="s">
        <v>3</v>
      </c>
      <c r="H3" s="86"/>
      <c r="I3" s="86"/>
      <c r="J3" s="64"/>
      <c r="K3" s="64"/>
      <c r="L3" s="64"/>
      <c r="M3" s="86" t="s">
        <v>4</v>
      </c>
      <c r="N3" s="86"/>
      <c r="O3" s="86"/>
      <c r="P3" s="86"/>
      <c r="Q3" s="64"/>
      <c r="R3" s="64"/>
      <c r="S3" s="64"/>
      <c r="T3" s="86" t="s">
        <v>5</v>
      </c>
      <c r="U3" s="86"/>
      <c r="V3" s="86"/>
      <c r="W3" s="64"/>
      <c r="X3" s="63"/>
      <c r="Y3" s="63"/>
    </row>
    <row r="4" spans="1:25" ht="27" customHeight="1">
      <c r="A4" s="87" t="s">
        <v>6</v>
      </c>
      <c r="B4" s="87" t="s">
        <v>7</v>
      </c>
      <c r="C4" s="87" t="s">
        <v>8</v>
      </c>
      <c r="D4" s="87" t="s">
        <v>9</v>
      </c>
      <c r="E4" s="87" t="s">
        <v>10</v>
      </c>
      <c r="F4" s="87" t="s">
        <v>11</v>
      </c>
      <c r="G4" s="87" t="s">
        <v>12</v>
      </c>
      <c r="H4" s="87" t="s">
        <v>13</v>
      </c>
      <c r="I4" s="87"/>
      <c r="J4" s="87"/>
      <c r="K4" s="87"/>
      <c r="L4" s="87" t="s">
        <v>14</v>
      </c>
      <c r="M4" s="87" t="s">
        <v>15</v>
      </c>
      <c r="N4" s="87" t="s">
        <v>16</v>
      </c>
      <c r="O4" s="87" t="s">
        <v>17</v>
      </c>
      <c r="P4" s="87"/>
      <c r="Q4" s="87"/>
      <c r="R4" s="87"/>
      <c r="S4" s="87"/>
      <c r="T4" s="87" t="s">
        <v>18</v>
      </c>
      <c r="U4" s="87"/>
      <c r="V4" s="87" t="s">
        <v>19</v>
      </c>
      <c r="W4" s="87" t="s">
        <v>20</v>
      </c>
      <c r="X4" s="87" t="s">
        <v>21</v>
      </c>
      <c r="Y4" s="87" t="s">
        <v>22</v>
      </c>
    </row>
    <row r="5" spans="1:25" ht="63.95" customHeight="1">
      <c r="A5" s="87"/>
      <c r="B5" s="87"/>
      <c r="C5" s="87"/>
      <c r="D5" s="87"/>
      <c r="E5" s="87"/>
      <c r="F5" s="87"/>
      <c r="G5" s="87"/>
      <c r="H5" s="65" t="s">
        <v>23</v>
      </c>
      <c r="I5" s="65" t="s">
        <v>24</v>
      </c>
      <c r="J5" s="65" t="s">
        <v>25</v>
      </c>
      <c r="K5" s="65" t="s">
        <v>26</v>
      </c>
      <c r="L5" s="87"/>
      <c r="M5" s="87"/>
      <c r="N5" s="87"/>
      <c r="O5" s="65" t="s">
        <v>27</v>
      </c>
      <c r="P5" s="65" t="s">
        <v>28</v>
      </c>
      <c r="Q5" s="65" t="s">
        <v>29</v>
      </c>
      <c r="R5" s="65" t="s">
        <v>30</v>
      </c>
      <c r="S5" s="65" t="s">
        <v>31</v>
      </c>
      <c r="T5" s="65" t="s">
        <v>32</v>
      </c>
      <c r="U5" s="65" t="s">
        <v>33</v>
      </c>
      <c r="V5" s="87"/>
      <c r="W5" s="87"/>
      <c r="X5" s="87"/>
      <c r="Y5" s="87"/>
    </row>
    <row r="6" spans="1:25" s="62" customFormat="1" ht="33.950000000000003" customHeight="1">
      <c r="A6" s="88" t="s">
        <v>34</v>
      </c>
      <c r="B6" s="88"/>
      <c r="C6" s="88"/>
      <c r="D6" s="88"/>
      <c r="E6" s="88"/>
      <c r="F6" s="88"/>
      <c r="G6" s="88"/>
      <c r="H6" s="66"/>
      <c r="I6" s="66"/>
      <c r="J6" s="66"/>
      <c r="K6" s="66"/>
      <c r="L6" s="66"/>
      <c r="M6" s="66"/>
      <c r="N6" s="66"/>
      <c r="O6" s="71">
        <f>SUM(O7:O145)</f>
        <v>88805.88440000001</v>
      </c>
      <c r="P6" s="66">
        <f>SUM(P7:P145)</f>
        <v>76071.574399999983</v>
      </c>
      <c r="Q6" s="66">
        <f>SUM(Q7:Q145)</f>
        <v>11656.309999999998</v>
      </c>
      <c r="R6" s="66">
        <f>SUM(R7:R145)</f>
        <v>0</v>
      </c>
      <c r="S6" s="66">
        <f>SUM(S7:S145)</f>
        <v>1078</v>
      </c>
      <c r="T6" s="66"/>
      <c r="U6" s="66"/>
      <c r="V6" s="66"/>
      <c r="W6" s="74">
        <v>0.3705</v>
      </c>
      <c r="X6" s="66"/>
      <c r="Y6" s="76">
        <f>SUM(Y7:Y145)</f>
        <v>75439.262870999999</v>
      </c>
    </row>
    <row r="7" spans="1:25" ht="213" customHeight="1">
      <c r="A7" s="66">
        <v>1</v>
      </c>
      <c r="B7" s="66" t="s">
        <v>35</v>
      </c>
      <c r="C7" s="66" t="s">
        <v>36</v>
      </c>
      <c r="D7" s="66" t="s">
        <v>37</v>
      </c>
      <c r="E7" s="66">
        <v>2019.06</v>
      </c>
      <c r="F7" s="66" t="s">
        <v>38</v>
      </c>
      <c r="G7" s="67" t="s">
        <v>39</v>
      </c>
      <c r="H7" s="66" t="s">
        <v>40</v>
      </c>
      <c r="I7" s="66"/>
      <c r="J7" s="66"/>
      <c r="K7" s="66"/>
      <c r="L7" s="66">
        <v>6851</v>
      </c>
      <c r="M7" s="66" t="s">
        <v>41</v>
      </c>
      <c r="N7" s="72" t="s">
        <v>42</v>
      </c>
      <c r="O7" s="72">
        <f t="shared" ref="O7:O25" si="0">SUM(P7:S7)</f>
        <v>4051.32</v>
      </c>
      <c r="P7" s="66">
        <f>7026.5-2975.18</f>
        <v>4051.32</v>
      </c>
      <c r="Q7" s="66"/>
      <c r="R7" s="66"/>
      <c r="S7" s="66"/>
      <c r="T7" s="66">
        <v>21305</v>
      </c>
      <c r="U7" s="66">
        <v>2130505</v>
      </c>
      <c r="V7" s="66" t="s">
        <v>43</v>
      </c>
      <c r="W7" s="66"/>
      <c r="X7" s="66">
        <v>2019.08</v>
      </c>
      <c r="Y7" s="76">
        <v>4014.97</v>
      </c>
    </row>
    <row r="8" spans="1:25" ht="96" customHeight="1">
      <c r="A8" s="66">
        <v>2</v>
      </c>
      <c r="B8" s="66" t="s">
        <v>44</v>
      </c>
      <c r="C8" s="66" t="s">
        <v>45</v>
      </c>
      <c r="D8" s="66" t="s">
        <v>46</v>
      </c>
      <c r="E8" s="66">
        <v>2019.06</v>
      </c>
      <c r="F8" s="66" t="s">
        <v>47</v>
      </c>
      <c r="G8" s="68" t="s">
        <v>48</v>
      </c>
      <c r="H8" s="69" t="s">
        <v>40</v>
      </c>
      <c r="I8" s="66"/>
      <c r="J8" s="66"/>
      <c r="K8" s="66"/>
      <c r="L8" s="66">
        <v>7</v>
      </c>
      <c r="M8" s="66" t="s">
        <v>41</v>
      </c>
      <c r="N8" s="72" t="s">
        <v>42</v>
      </c>
      <c r="O8" s="66">
        <f t="shared" si="0"/>
        <v>48</v>
      </c>
      <c r="P8" s="66">
        <v>48</v>
      </c>
      <c r="Q8" s="66"/>
      <c r="R8" s="66"/>
      <c r="S8" s="66"/>
      <c r="T8" s="66">
        <v>21305</v>
      </c>
      <c r="U8" s="66">
        <v>2130504</v>
      </c>
      <c r="V8" s="66" t="s">
        <v>43</v>
      </c>
      <c r="W8" s="66"/>
      <c r="X8" s="66">
        <v>2019.08</v>
      </c>
      <c r="Y8" s="76">
        <v>42.313000000000002</v>
      </c>
    </row>
    <row r="9" spans="1:25" ht="128.1" customHeight="1">
      <c r="A9" s="66">
        <v>3</v>
      </c>
      <c r="B9" s="66" t="s">
        <v>49</v>
      </c>
      <c r="C9" s="66" t="s">
        <v>50</v>
      </c>
      <c r="D9" s="66" t="s">
        <v>51</v>
      </c>
      <c r="E9" s="66">
        <v>2019.06</v>
      </c>
      <c r="F9" s="66" t="s">
        <v>52</v>
      </c>
      <c r="G9" s="67" t="s">
        <v>53</v>
      </c>
      <c r="H9" s="66" t="s">
        <v>40</v>
      </c>
      <c r="I9" s="66"/>
      <c r="J9" s="66"/>
      <c r="K9" s="66"/>
      <c r="L9" s="66">
        <v>43</v>
      </c>
      <c r="M9" s="66" t="s">
        <v>54</v>
      </c>
      <c r="N9" s="72" t="s">
        <v>55</v>
      </c>
      <c r="O9" s="66">
        <f t="shared" si="0"/>
        <v>320.14999999999998</v>
      </c>
      <c r="P9" s="66">
        <v>320.14999999999998</v>
      </c>
      <c r="Q9" s="66"/>
      <c r="R9" s="66"/>
      <c r="S9" s="66"/>
      <c r="T9" s="66">
        <v>2140602</v>
      </c>
      <c r="U9" s="66">
        <v>2130504</v>
      </c>
      <c r="V9" s="66" t="s">
        <v>56</v>
      </c>
      <c r="W9" s="66"/>
      <c r="X9" s="66">
        <v>2019.08</v>
      </c>
      <c r="Y9" s="76">
        <v>280.44599099999999</v>
      </c>
    </row>
    <row r="10" spans="1:25" ht="93.95" customHeight="1">
      <c r="A10" s="66">
        <v>4</v>
      </c>
      <c r="B10" s="66" t="s">
        <v>57</v>
      </c>
      <c r="C10" s="66" t="s">
        <v>58</v>
      </c>
      <c r="D10" s="66" t="s">
        <v>59</v>
      </c>
      <c r="E10" s="66">
        <v>2019.06</v>
      </c>
      <c r="F10" s="66" t="s">
        <v>60</v>
      </c>
      <c r="G10" s="68" t="s">
        <v>61</v>
      </c>
      <c r="H10" s="69" t="s">
        <v>40</v>
      </c>
      <c r="I10" s="66"/>
      <c r="J10" s="66"/>
      <c r="K10" s="66"/>
      <c r="L10" s="66">
        <v>27</v>
      </c>
      <c r="M10" s="66" t="s">
        <v>62</v>
      </c>
      <c r="N10" s="72" t="s">
        <v>63</v>
      </c>
      <c r="O10" s="66">
        <f t="shared" si="0"/>
        <v>160</v>
      </c>
      <c r="P10" s="66"/>
      <c r="Q10" s="66">
        <v>160</v>
      </c>
      <c r="R10" s="66"/>
      <c r="S10" s="66"/>
      <c r="T10" s="66">
        <v>21305</v>
      </c>
      <c r="U10" s="66">
        <v>2130505</v>
      </c>
      <c r="V10" s="66" t="s">
        <v>43</v>
      </c>
      <c r="W10" s="66"/>
      <c r="X10" s="66">
        <v>2019.08</v>
      </c>
      <c r="Y10" s="76">
        <v>135.332919</v>
      </c>
    </row>
    <row r="11" spans="1:25" ht="108.95" customHeight="1">
      <c r="A11" s="66">
        <v>5</v>
      </c>
      <c r="B11" s="66" t="s">
        <v>64</v>
      </c>
      <c r="C11" s="66" t="s">
        <v>65</v>
      </c>
      <c r="D11" s="66" t="s">
        <v>66</v>
      </c>
      <c r="E11" s="66">
        <v>2019.06</v>
      </c>
      <c r="F11" s="66" t="s">
        <v>67</v>
      </c>
      <c r="G11" s="67" t="s">
        <v>68</v>
      </c>
      <c r="H11" s="69" t="s">
        <v>40</v>
      </c>
      <c r="I11" s="66"/>
      <c r="J11" s="66"/>
      <c r="K11" s="66"/>
      <c r="L11" s="66">
        <v>73</v>
      </c>
      <c r="M11" s="66" t="s">
        <v>62</v>
      </c>
      <c r="N11" s="72" t="s">
        <v>63</v>
      </c>
      <c r="O11" s="66">
        <f t="shared" si="0"/>
        <v>310</v>
      </c>
      <c r="P11" s="66"/>
      <c r="Q11" s="66">
        <v>310</v>
      </c>
      <c r="R11" s="66"/>
      <c r="S11" s="66"/>
      <c r="T11" s="66">
        <v>21305</v>
      </c>
      <c r="U11" s="66">
        <v>2130504</v>
      </c>
      <c r="V11" s="66" t="s">
        <v>43</v>
      </c>
      <c r="W11" s="66"/>
      <c r="X11" s="66">
        <v>2019.08</v>
      </c>
      <c r="Y11" s="76">
        <v>273.02068300000002</v>
      </c>
    </row>
    <row r="12" spans="1:25" ht="131.25">
      <c r="A12" s="66">
        <v>6</v>
      </c>
      <c r="B12" s="66" t="s">
        <v>69</v>
      </c>
      <c r="C12" s="66" t="s">
        <v>70</v>
      </c>
      <c r="D12" s="66" t="s">
        <v>71</v>
      </c>
      <c r="E12" s="66">
        <v>2019.06</v>
      </c>
      <c r="F12" s="66" t="s">
        <v>72</v>
      </c>
      <c r="G12" s="67" t="s">
        <v>73</v>
      </c>
      <c r="H12" s="69" t="s">
        <v>40</v>
      </c>
      <c r="I12" s="66"/>
      <c r="J12" s="66"/>
      <c r="K12" s="66"/>
      <c r="L12" s="66">
        <v>56</v>
      </c>
      <c r="M12" s="66" t="s">
        <v>41</v>
      </c>
      <c r="N12" s="72" t="s">
        <v>42</v>
      </c>
      <c r="O12" s="66">
        <f t="shared" si="0"/>
        <v>400</v>
      </c>
      <c r="P12" s="66">
        <v>400</v>
      </c>
      <c r="Q12" s="66"/>
      <c r="R12" s="66"/>
      <c r="S12" s="66"/>
      <c r="T12" s="66">
        <v>21305</v>
      </c>
      <c r="U12" s="66">
        <v>2130504</v>
      </c>
      <c r="V12" s="66" t="s">
        <v>43</v>
      </c>
      <c r="W12" s="66"/>
      <c r="X12" s="66">
        <v>2019.08</v>
      </c>
      <c r="Y12" s="76">
        <v>339.64317499999999</v>
      </c>
    </row>
    <row r="13" spans="1:25" ht="75">
      <c r="A13" s="66">
        <v>7</v>
      </c>
      <c r="B13" s="66" t="s">
        <v>74</v>
      </c>
      <c r="C13" s="66" t="s">
        <v>75</v>
      </c>
      <c r="D13" s="66" t="s">
        <v>46</v>
      </c>
      <c r="E13" s="66">
        <v>2019.06</v>
      </c>
      <c r="F13" s="66" t="s">
        <v>47</v>
      </c>
      <c r="G13" s="67" t="s">
        <v>76</v>
      </c>
      <c r="H13" s="69" t="s">
        <v>40</v>
      </c>
      <c r="I13" s="66"/>
      <c r="J13" s="66"/>
      <c r="K13" s="66"/>
      <c r="L13" s="66">
        <v>14</v>
      </c>
      <c r="M13" s="66" t="s">
        <v>41</v>
      </c>
      <c r="N13" s="72" t="s">
        <v>42</v>
      </c>
      <c r="O13" s="66">
        <f t="shared" si="0"/>
        <v>100</v>
      </c>
      <c r="P13" s="66">
        <v>100</v>
      </c>
      <c r="Q13" s="66"/>
      <c r="R13" s="66"/>
      <c r="S13" s="66"/>
      <c r="T13" s="66">
        <v>21305</v>
      </c>
      <c r="U13" s="66">
        <v>2130504</v>
      </c>
      <c r="V13" s="66" t="s">
        <v>43</v>
      </c>
      <c r="W13" s="66"/>
      <c r="X13" s="66">
        <v>2019.08</v>
      </c>
      <c r="Y13" s="76">
        <v>98.014544999999998</v>
      </c>
    </row>
    <row r="14" spans="1:25" ht="75">
      <c r="A14" s="66">
        <v>8</v>
      </c>
      <c r="B14" s="66" t="s">
        <v>77</v>
      </c>
      <c r="C14" s="66" t="s">
        <v>78</v>
      </c>
      <c r="D14" s="66" t="s">
        <v>79</v>
      </c>
      <c r="E14" s="66">
        <v>2019.06</v>
      </c>
      <c r="F14" s="66" t="s">
        <v>80</v>
      </c>
      <c r="G14" s="67" t="s">
        <v>81</v>
      </c>
      <c r="H14" s="69" t="s">
        <v>40</v>
      </c>
      <c r="I14" s="66"/>
      <c r="J14" s="66"/>
      <c r="K14" s="66"/>
      <c r="L14" s="66">
        <v>11</v>
      </c>
      <c r="M14" s="66" t="s">
        <v>62</v>
      </c>
      <c r="N14" s="72" t="s">
        <v>63</v>
      </c>
      <c r="O14" s="66">
        <f t="shared" si="0"/>
        <v>112</v>
      </c>
      <c r="P14" s="66"/>
      <c r="Q14" s="66">
        <v>112</v>
      </c>
      <c r="R14" s="66"/>
      <c r="S14" s="66"/>
      <c r="T14" s="66">
        <v>21305</v>
      </c>
      <c r="U14" s="66">
        <v>2130504</v>
      </c>
      <c r="V14" s="66" t="s">
        <v>43</v>
      </c>
      <c r="W14" s="66"/>
      <c r="X14" s="66">
        <v>2019.08</v>
      </c>
      <c r="Y14" s="76">
        <v>97.355440000000002</v>
      </c>
    </row>
    <row r="15" spans="1:25" ht="75">
      <c r="A15" s="66">
        <v>9</v>
      </c>
      <c r="B15" s="66" t="s">
        <v>82</v>
      </c>
      <c r="C15" s="66" t="s">
        <v>83</v>
      </c>
      <c r="D15" s="66" t="s">
        <v>46</v>
      </c>
      <c r="E15" s="66">
        <v>2019.06</v>
      </c>
      <c r="F15" s="66" t="s">
        <v>47</v>
      </c>
      <c r="G15" s="68" t="s">
        <v>84</v>
      </c>
      <c r="H15" s="69" t="s">
        <v>40</v>
      </c>
      <c r="I15" s="66"/>
      <c r="J15" s="66"/>
      <c r="K15" s="66"/>
      <c r="L15" s="66">
        <v>8</v>
      </c>
      <c r="M15" s="66" t="s">
        <v>62</v>
      </c>
      <c r="N15" s="72" t="s">
        <v>63</v>
      </c>
      <c r="O15" s="66">
        <f t="shared" si="0"/>
        <v>54</v>
      </c>
      <c r="P15" s="66"/>
      <c r="Q15" s="66">
        <v>54</v>
      </c>
      <c r="R15" s="66"/>
      <c r="S15" s="66"/>
      <c r="T15" s="66">
        <v>21305</v>
      </c>
      <c r="U15" s="66">
        <v>2130504</v>
      </c>
      <c r="V15" s="66" t="s">
        <v>43</v>
      </c>
      <c r="W15" s="66"/>
      <c r="X15" s="66">
        <v>2019.08</v>
      </c>
      <c r="Y15" s="76">
        <v>50.560299999999998</v>
      </c>
    </row>
    <row r="16" spans="1:25" ht="75">
      <c r="A16" s="66">
        <v>10</v>
      </c>
      <c r="B16" s="66" t="s">
        <v>85</v>
      </c>
      <c r="C16" s="66" t="s">
        <v>86</v>
      </c>
      <c r="D16" s="66" t="s">
        <v>87</v>
      </c>
      <c r="E16" s="66">
        <v>2019.06</v>
      </c>
      <c r="F16" s="66" t="s">
        <v>88</v>
      </c>
      <c r="G16" s="67" t="s">
        <v>89</v>
      </c>
      <c r="H16" s="69" t="s">
        <v>40</v>
      </c>
      <c r="I16" s="66"/>
      <c r="J16" s="66"/>
      <c r="K16" s="66"/>
      <c r="L16" s="66">
        <v>100</v>
      </c>
      <c r="M16" s="66" t="s">
        <v>41</v>
      </c>
      <c r="N16" s="72" t="s">
        <v>42</v>
      </c>
      <c r="O16" s="66">
        <f t="shared" si="0"/>
        <v>60</v>
      </c>
      <c r="P16" s="66">
        <v>60</v>
      </c>
      <c r="Q16" s="66"/>
      <c r="R16" s="66"/>
      <c r="S16" s="66"/>
      <c r="T16" s="66">
        <v>21305</v>
      </c>
      <c r="U16" s="66">
        <v>2130505</v>
      </c>
      <c r="V16" s="66" t="s">
        <v>43</v>
      </c>
      <c r="W16" s="66"/>
      <c r="X16" s="66">
        <v>2019.08</v>
      </c>
      <c r="Y16" s="76">
        <v>54</v>
      </c>
    </row>
    <row r="17" spans="1:25" ht="75">
      <c r="A17" s="66">
        <v>11</v>
      </c>
      <c r="B17" s="66" t="s">
        <v>90</v>
      </c>
      <c r="C17" s="66" t="s">
        <v>91</v>
      </c>
      <c r="D17" s="66" t="s">
        <v>92</v>
      </c>
      <c r="E17" s="66">
        <v>2019.07</v>
      </c>
      <c r="F17" s="66" t="s">
        <v>93</v>
      </c>
      <c r="G17" s="68" t="s">
        <v>94</v>
      </c>
      <c r="H17" s="69" t="s">
        <v>40</v>
      </c>
      <c r="I17" s="66"/>
      <c r="J17" s="66"/>
      <c r="K17" s="66"/>
      <c r="L17" s="66">
        <v>6</v>
      </c>
      <c r="M17" s="66" t="s">
        <v>62</v>
      </c>
      <c r="N17" s="72" t="s">
        <v>63</v>
      </c>
      <c r="O17" s="66">
        <f t="shared" si="0"/>
        <v>130</v>
      </c>
      <c r="P17" s="66"/>
      <c r="Q17" s="66">
        <v>130</v>
      </c>
      <c r="R17" s="66"/>
      <c r="S17" s="66"/>
      <c r="T17" s="66">
        <v>21305</v>
      </c>
      <c r="U17" s="66">
        <v>2130504</v>
      </c>
      <c r="V17" s="66" t="s">
        <v>43</v>
      </c>
      <c r="W17" s="66"/>
      <c r="X17" s="66">
        <v>2019.09</v>
      </c>
      <c r="Y17" s="76">
        <v>124.56361</v>
      </c>
    </row>
    <row r="18" spans="1:25" ht="112.5">
      <c r="A18" s="66">
        <v>12</v>
      </c>
      <c r="B18" s="66" t="s">
        <v>95</v>
      </c>
      <c r="C18" s="66" t="s">
        <v>96</v>
      </c>
      <c r="D18" s="66" t="s">
        <v>97</v>
      </c>
      <c r="E18" s="66">
        <v>2019.07</v>
      </c>
      <c r="F18" s="66" t="s">
        <v>98</v>
      </c>
      <c r="G18" s="67" t="s">
        <v>99</v>
      </c>
      <c r="H18" s="69" t="s">
        <v>40</v>
      </c>
      <c r="I18" s="66"/>
      <c r="J18" s="66"/>
      <c r="K18" s="66"/>
      <c r="L18" s="66">
        <v>4155</v>
      </c>
      <c r="M18" s="66" t="s">
        <v>41</v>
      </c>
      <c r="N18" s="72" t="s">
        <v>42</v>
      </c>
      <c r="O18" s="66">
        <f t="shared" si="0"/>
        <v>516.46400000000006</v>
      </c>
      <c r="P18" s="66">
        <v>516.46400000000006</v>
      </c>
      <c r="Q18" s="66"/>
      <c r="R18" s="66"/>
      <c r="S18" s="66"/>
      <c r="T18" s="66">
        <v>21305</v>
      </c>
      <c r="U18" s="66">
        <v>2130504</v>
      </c>
      <c r="V18" s="66" t="s">
        <v>43</v>
      </c>
      <c r="W18" s="66"/>
      <c r="X18" s="66">
        <v>2019.08</v>
      </c>
      <c r="Y18" s="76">
        <v>474.91827999999998</v>
      </c>
    </row>
    <row r="19" spans="1:25" ht="66" customHeight="1">
      <c r="A19" s="66">
        <v>13</v>
      </c>
      <c r="B19" s="66" t="s">
        <v>100</v>
      </c>
      <c r="C19" s="70" t="s">
        <v>101</v>
      </c>
      <c r="D19" s="70" t="s">
        <v>102</v>
      </c>
      <c r="E19" s="70" t="s">
        <v>103</v>
      </c>
      <c r="F19" s="66" t="s">
        <v>104</v>
      </c>
      <c r="G19" s="68" t="s">
        <v>105</v>
      </c>
      <c r="H19" s="69" t="s">
        <v>40</v>
      </c>
      <c r="I19" s="66"/>
      <c r="J19" s="66"/>
      <c r="K19" s="66"/>
      <c r="L19" s="66">
        <v>34</v>
      </c>
      <c r="M19" s="66" t="s">
        <v>62</v>
      </c>
      <c r="N19" s="72" t="s">
        <v>63</v>
      </c>
      <c r="O19" s="66">
        <f t="shared" si="0"/>
        <v>8</v>
      </c>
      <c r="P19" s="66"/>
      <c r="Q19" s="66">
        <v>8</v>
      </c>
      <c r="R19" s="66"/>
      <c r="S19" s="66"/>
      <c r="T19" s="66">
        <v>21305</v>
      </c>
      <c r="U19" s="66">
        <v>2130504</v>
      </c>
      <c r="V19" s="66" t="s">
        <v>43</v>
      </c>
      <c r="W19" s="66"/>
      <c r="X19" s="66">
        <v>2019.07</v>
      </c>
      <c r="Y19" s="76">
        <v>7.6</v>
      </c>
    </row>
    <row r="20" spans="1:25" ht="92.1" customHeight="1">
      <c r="A20" s="66">
        <v>14</v>
      </c>
      <c r="B20" s="66" t="s">
        <v>106</v>
      </c>
      <c r="C20" s="70" t="s">
        <v>107</v>
      </c>
      <c r="D20" s="70" t="s">
        <v>87</v>
      </c>
      <c r="E20" s="70" t="s">
        <v>108</v>
      </c>
      <c r="F20" s="66" t="s">
        <v>109</v>
      </c>
      <c r="G20" s="67" t="s">
        <v>110</v>
      </c>
      <c r="H20" s="69" t="s">
        <v>40</v>
      </c>
      <c r="I20" s="66"/>
      <c r="J20" s="66"/>
      <c r="K20" s="66"/>
      <c r="L20" s="66">
        <v>1665</v>
      </c>
      <c r="M20" s="66" t="s">
        <v>54</v>
      </c>
      <c r="N20" s="72" t="s">
        <v>55</v>
      </c>
      <c r="O20" s="66">
        <f t="shared" si="0"/>
        <v>226.6</v>
      </c>
      <c r="P20" s="66">
        <v>226.6</v>
      </c>
      <c r="Q20" s="66"/>
      <c r="R20" s="66"/>
      <c r="S20" s="66"/>
      <c r="T20" s="66">
        <v>2140602</v>
      </c>
      <c r="U20" s="66">
        <v>2130505</v>
      </c>
      <c r="V20" s="66" t="s">
        <v>56</v>
      </c>
      <c r="W20" s="66"/>
      <c r="X20" s="66">
        <v>2019.09</v>
      </c>
      <c r="Y20" s="76">
        <v>226.59360000000001</v>
      </c>
    </row>
    <row r="21" spans="1:25" ht="92.1" customHeight="1">
      <c r="A21" s="66">
        <v>15</v>
      </c>
      <c r="B21" s="66" t="s">
        <v>111</v>
      </c>
      <c r="C21" s="66" t="s">
        <v>112</v>
      </c>
      <c r="D21" s="66" t="s">
        <v>87</v>
      </c>
      <c r="E21" s="66">
        <v>2019.05</v>
      </c>
      <c r="F21" s="66" t="s">
        <v>109</v>
      </c>
      <c r="G21" s="67" t="s">
        <v>113</v>
      </c>
      <c r="H21" s="69" t="s">
        <v>40</v>
      </c>
      <c r="I21" s="66"/>
      <c r="J21" s="66"/>
      <c r="K21" s="66"/>
      <c r="L21" s="66">
        <v>28</v>
      </c>
      <c r="M21" s="66" t="s">
        <v>62</v>
      </c>
      <c r="N21" s="72" t="s">
        <v>63</v>
      </c>
      <c r="O21" s="66">
        <f t="shared" si="0"/>
        <v>28.8</v>
      </c>
      <c r="P21" s="66"/>
      <c r="Q21" s="66">
        <v>28.8</v>
      </c>
      <c r="R21" s="66"/>
      <c r="S21" s="66"/>
      <c r="T21" s="66">
        <v>21305</v>
      </c>
      <c r="U21" s="66">
        <v>2130505</v>
      </c>
      <c r="V21" s="66" t="s">
        <v>43</v>
      </c>
      <c r="W21" s="66"/>
      <c r="X21" s="66">
        <v>2019.07</v>
      </c>
      <c r="Y21" s="76">
        <v>28.8</v>
      </c>
    </row>
    <row r="22" spans="1:25" ht="80.099999999999994" customHeight="1">
      <c r="A22" s="66">
        <v>16</v>
      </c>
      <c r="B22" s="66" t="s">
        <v>114</v>
      </c>
      <c r="C22" s="66" t="s">
        <v>115</v>
      </c>
      <c r="D22" s="66" t="s">
        <v>102</v>
      </c>
      <c r="E22" s="66">
        <v>2019.05</v>
      </c>
      <c r="F22" s="66" t="s">
        <v>104</v>
      </c>
      <c r="G22" s="67" t="s">
        <v>116</v>
      </c>
      <c r="H22" s="69" t="s">
        <v>40</v>
      </c>
      <c r="I22" s="66"/>
      <c r="J22" s="66"/>
      <c r="K22" s="66"/>
      <c r="L22" s="66">
        <v>7</v>
      </c>
      <c r="M22" s="66" t="s">
        <v>62</v>
      </c>
      <c r="N22" s="72" t="s">
        <v>63</v>
      </c>
      <c r="O22" s="66">
        <f t="shared" si="0"/>
        <v>10</v>
      </c>
      <c r="P22" s="66"/>
      <c r="Q22" s="66">
        <v>10</v>
      </c>
      <c r="R22" s="66"/>
      <c r="S22" s="66"/>
      <c r="T22" s="66">
        <v>21305</v>
      </c>
      <c r="U22" s="66">
        <v>2130505</v>
      </c>
      <c r="V22" s="66" t="s">
        <v>43</v>
      </c>
      <c r="W22" s="66"/>
      <c r="X22" s="66">
        <v>2019.07</v>
      </c>
      <c r="Y22" s="76">
        <v>9</v>
      </c>
    </row>
    <row r="23" spans="1:25" ht="84.95" customHeight="1">
      <c r="A23" s="66">
        <v>17</v>
      </c>
      <c r="B23" s="66" t="s">
        <v>117</v>
      </c>
      <c r="C23" s="66" t="s">
        <v>118</v>
      </c>
      <c r="D23" s="66" t="s">
        <v>92</v>
      </c>
      <c r="E23" s="66">
        <v>2019.05</v>
      </c>
      <c r="F23" s="66" t="s">
        <v>119</v>
      </c>
      <c r="G23" s="67" t="s">
        <v>120</v>
      </c>
      <c r="H23" s="69" t="s">
        <v>40</v>
      </c>
      <c r="I23" s="66"/>
      <c r="J23" s="66"/>
      <c r="K23" s="66"/>
      <c r="L23" s="66">
        <v>40</v>
      </c>
      <c r="M23" s="66" t="s">
        <v>62</v>
      </c>
      <c r="N23" s="72" t="s">
        <v>63</v>
      </c>
      <c r="O23" s="66">
        <f t="shared" si="0"/>
        <v>47.2</v>
      </c>
      <c r="P23" s="66"/>
      <c r="Q23" s="66">
        <v>47.2</v>
      </c>
      <c r="R23" s="66"/>
      <c r="S23" s="66"/>
      <c r="T23" s="66">
        <v>21305</v>
      </c>
      <c r="U23" s="66">
        <v>2130505</v>
      </c>
      <c r="V23" s="66" t="s">
        <v>43</v>
      </c>
      <c r="W23" s="66"/>
      <c r="X23" s="66">
        <v>2019.07</v>
      </c>
      <c r="Y23" s="76">
        <v>47.2</v>
      </c>
    </row>
    <row r="24" spans="1:25" ht="90" customHeight="1">
      <c r="A24" s="66">
        <v>18</v>
      </c>
      <c r="B24" s="66" t="s">
        <v>121</v>
      </c>
      <c r="C24" s="66" t="s">
        <v>122</v>
      </c>
      <c r="D24" s="66" t="s">
        <v>46</v>
      </c>
      <c r="E24" s="66">
        <v>2019.05</v>
      </c>
      <c r="F24" s="66" t="s">
        <v>123</v>
      </c>
      <c r="G24" s="67" t="s">
        <v>124</v>
      </c>
      <c r="H24" s="69" t="s">
        <v>40</v>
      </c>
      <c r="I24" s="66"/>
      <c r="J24" s="66"/>
      <c r="K24" s="66"/>
      <c r="L24" s="66">
        <v>11</v>
      </c>
      <c r="M24" s="66" t="s">
        <v>62</v>
      </c>
      <c r="N24" s="72" t="s">
        <v>63</v>
      </c>
      <c r="O24" s="66">
        <f t="shared" si="0"/>
        <v>23.5</v>
      </c>
      <c r="P24" s="66"/>
      <c r="Q24" s="66">
        <v>23.5</v>
      </c>
      <c r="R24" s="66"/>
      <c r="S24" s="66"/>
      <c r="T24" s="66">
        <v>21305</v>
      </c>
      <c r="U24" s="66">
        <v>2130505</v>
      </c>
      <c r="V24" s="66" t="s">
        <v>43</v>
      </c>
      <c r="W24" s="66"/>
      <c r="X24" s="66">
        <v>2019.07</v>
      </c>
      <c r="Y24" s="76">
        <v>23.5</v>
      </c>
    </row>
    <row r="25" spans="1:25" ht="87.95" customHeight="1">
      <c r="A25" s="66">
        <v>19</v>
      </c>
      <c r="B25" s="66" t="s">
        <v>125</v>
      </c>
      <c r="C25" s="66" t="s">
        <v>126</v>
      </c>
      <c r="D25" s="66" t="s">
        <v>79</v>
      </c>
      <c r="E25" s="66">
        <v>2019.05</v>
      </c>
      <c r="F25" s="66" t="s">
        <v>127</v>
      </c>
      <c r="G25" s="67" t="s">
        <v>128</v>
      </c>
      <c r="H25" s="69" t="s">
        <v>40</v>
      </c>
      <c r="I25" s="66"/>
      <c r="J25" s="66"/>
      <c r="K25" s="66"/>
      <c r="L25" s="66">
        <v>36</v>
      </c>
      <c r="M25" s="66" t="s">
        <v>62</v>
      </c>
      <c r="N25" s="72" t="s">
        <v>63</v>
      </c>
      <c r="O25" s="66">
        <f t="shared" si="0"/>
        <v>30</v>
      </c>
      <c r="P25" s="66"/>
      <c r="Q25" s="66">
        <v>30</v>
      </c>
      <c r="R25" s="66"/>
      <c r="S25" s="66"/>
      <c r="T25" s="66">
        <v>21305</v>
      </c>
      <c r="U25" s="66">
        <v>2130505</v>
      </c>
      <c r="V25" s="66" t="s">
        <v>43</v>
      </c>
      <c r="W25" s="66"/>
      <c r="X25" s="66">
        <v>2019.07</v>
      </c>
      <c r="Y25" s="76">
        <v>30</v>
      </c>
    </row>
    <row r="26" spans="1:25" ht="112.5">
      <c r="A26" s="66">
        <v>20</v>
      </c>
      <c r="B26" s="66" t="s">
        <v>129</v>
      </c>
      <c r="C26" s="66" t="s">
        <v>130</v>
      </c>
      <c r="D26" s="66" t="s">
        <v>131</v>
      </c>
      <c r="E26" s="66">
        <v>2019.06</v>
      </c>
      <c r="F26" s="66" t="s">
        <v>38</v>
      </c>
      <c r="G26" s="67" t="s">
        <v>132</v>
      </c>
      <c r="H26" s="66" t="s">
        <v>40</v>
      </c>
      <c r="I26" s="66"/>
      <c r="J26" s="66"/>
      <c r="K26" s="66"/>
      <c r="L26" s="66">
        <v>1834</v>
      </c>
      <c r="M26" s="73" t="s">
        <v>133</v>
      </c>
      <c r="N26" s="72" t="s">
        <v>134</v>
      </c>
      <c r="O26" s="66">
        <v>145.44</v>
      </c>
      <c r="P26" s="66">
        <v>145.44</v>
      </c>
      <c r="Q26" s="66"/>
      <c r="R26" s="66"/>
      <c r="S26" s="66"/>
      <c r="T26" s="66">
        <v>21305</v>
      </c>
      <c r="U26" s="66">
        <v>2130505</v>
      </c>
      <c r="V26" s="66" t="s">
        <v>43</v>
      </c>
      <c r="W26" s="66"/>
      <c r="X26" s="66">
        <v>2019.11</v>
      </c>
      <c r="Y26" s="76">
        <v>50.224499999999999</v>
      </c>
    </row>
    <row r="27" spans="1:25" ht="75.95" customHeight="1">
      <c r="A27" s="89">
        <v>21</v>
      </c>
      <c r="B27" s="89" t="s">
        <v>135</v>
      </c>
      <c r="C27" s="89" t="s">
        <v>136</v>
      </c>
      <c r="D27" s="89" t="s">
        <v>137</v>
      </c>
      <c r="E27" s="89">
        <v>2019.08</v>
      </c>
      <c r="F27" s="89" t="s">
        <v>38</v>
      </c>
      <c r="G27" s="89" t="s">
        <v>138</v>
      </c>
      <c r="H27" s="93" t="s">
        <v>40</v>
      </c>
      <c r="I27" s="89"/>
      <c r="J27" s="89"/>
      <c r="K27" s="89"/>
      <c r="L27" s="97">
        <v>6105</v>
      </c>
      <c r="M27" s="66" t="s">
        <v>41</v>
      </c>
      <c r="N27" s="72" t="s">
        <v>42</v>
      </c>
      <c r="O27" s="89">
        <v>151.19999999999999</v>
      </c>
      <c r="P27" s="66">
        <v>52.5</v>
      </c>
      <c r="Q27" s="89"/>
      <c r="R27" s="89"/>
      <c r="S27" s="89"/>
      <c r="T27" s="75">
        <v>21305</v>
      </c>
      <c r="U27" s="75">
        <v>2130505</v>
      </c>
      <c r="V27" s="75" t="s">
        <v>43</v>
      </c>
      <c r="W27" s="89"/>
      <c r="X27" s="89">
        <v>2019.09</v>
      </c>
      <c r="Y27" s="76">
        <v>52.5</v>
      </c>
    </row>
    <row r="28" spans="1:25" ht="75.95" customHeight="1">
      <c r="A28" s="90"/>
      <c r="B28" s="90"/>
      <c r="C28" s="90"/>
      <c r="D28" s="90"/>
      <c r="E28" s="90"/>
      <c r="F28" s="90"/>
      <c r="G28" s="90"/>
      <c r="H28" s="94"/>
      <c r="I28" s="90"/>
      <c r="J28" s="90"/>
      <c r="K28" s="90"/>
      <c r="L28" s="98"/>
      <c r="M28" s="66" t="s">
        <v>133</v>
      </c>
      <c r="N28" s="72" t="s">
        <v>134</v>
      </c>
      <c r="O28" s="90"/>
      <c r="P28" s="66">
        <v>98.7</v>
      </c>
      <c r="Q28" s="90"/>
      <c r="R28" s="90"/>
      <c r="S28" s="90"/>
      <c r="T28" s="75">
        <v>21305</v>
      </c>
      <c r="U28" s="75">
        <v>2130505</v>
      </c>
      <c r="V28" s="75" t="s">
        <v>43</v>
      </c>
      <c r="W28" s="90"/>
      <c r="X28" s="90"/>
      <c r="Y28" s="76">
        <v>78.62</v>
      </c>
    </row>
    <row r="29" spans="1:25" ht="108.95" customHeight="1">
      <c r="A29" s="66">
        <v>22</v>
      </c>
      <c r="B29" s="66" t="s">
        <v>139</v>
      </c>
      <c r="C29" s="66" t="s">
        <v>140</v>
      </c>
      <c r="D29" s="66" t="s">
        <v>102</v>
      </c>
      <c r="E29" s="66">
        <v>2019.06</v>
      </c>
      <c r="F29" s="66" t="s">
        <v>141</v>
      </c>
      <c r="G29" s="67" t="s">
        <v>142</v>
      </c>
      <c r="H29" s="69" t="s">
        <v>40</v>
      </c>
      <c r="I29" s="66"/>
      <c r="J29" s="66"/>
      <c r="K29" s="66"/>
      <c r="L29" s="66">
        <v>120</v>
      </c>
      <c r="M29" s="66" t="s">
        <v>62</v>
      </c>
      <c r="N29" s="72" t="s">
        <v>63</v>
      </c>
      <c r="O29" s="66">
        <f t="shared" ref="O29:O41" si="1">SUM(P29:S29)</f>
        <v>60</v>
      </c>
      <c r="P29" s="66"/>
      <c r="Q29" s="66">
        <v>60</v>
      </c>
      <c r="R29" s="66"/>
      <c r="S29" s="66"/>
      <c r="T29" s="66">
        <v>21305</v>
      </c>
      <c r="U29" s="66">
        <v>2130505</v>
      </c>
      <c r="V29" s="66" t="s">
        <v>43</v>
      </c>
      <c r="W29" s="66"/>
      <c r="X29" s="66">
        <v>2019.08</v>
      </c>
      <c r="Y29" s="76">
        <v>48.305999999999997</v>
      </c>
    </row>
    <row r="30" spans="1:25" ht="99" customHeight="1">
      <c r="A30" s="66">
        <v>23</v>
      </c>
      <c r="B30" s="66" t="s">
        <v>143</v>
      </c>
      <c r="C30" s="70" t="s">
        <v>144</v>
      </c>
      <c r="D30" s="70" t="s">
        <v>137</v>
      </c>
      <c r="E30" s="70" t="s">
        <v>145</v>
      </c>
      <c r="F30" s="66" t="s">
        <v>146</v>
      </c>
      <c r="G30" s="68" t="s">
        <v>147</v>
      </c>
      <c r="H30" s="69" t="s">
        <v>40</v>
      </c>
      <c r="I30" s="66"/>
      <c r="J30" s="66"/>
      <c r="K30" s="66"/>
      <c r="L30" s="66">
        <v>832</v>
      </c>
      <c r="M30" s="66" t="s">
        <v>41</v>
      </c>
      <c r="N30" s="72" t="s">
        <v>42</v>
      </c>
      <c r="O30" s="66">
        <f t="shared" si="1"/>
        <v>350</v>
      </c>
      <c r="P30" s="66">
        <v>350</v>
      </c>
      <c r="Q30" s="66"/>
      <c r="R30" s="66"/>
      <c r="S30" s="66"/>
      <c r="T30" s="66">
        <v>21305</v>
      </c>
      <c r="U30" s="66">
        <v>2130504</v>
      </c>
      <c r="V30" s="66" t="s">
        <v>43</v>
      </c>
      <c r="W30" s="66"/>
      <c r="X30" s="66">
        <v>2019.08</v>
      </c>
      <c r="Y30" s="76">
        <v>226.24520000000001</v>
      </c>
    </row>
    <row r="31" spans="1:25" ht="72" customHeight="1">
      <c r="A31" s="66">
        <v>24</v>
      </c>
      <c r="B31" s="66" t="s">
        <v>148</v>
      </c>
      <c r="C31" s="66" t="s">
        <v>149</v>
      </c>
      <c r="D31" s="66" t="s">
        <v>102</v>
      </c>
      <c r="E31" s="66">
        <v>2019.07</v>
      </c>
      <c r="F31" s="66" t="s">
        <v>141</v>
      </c>
      <c r="G31" s="67" t="s">
        <v>150</v>
      </c>
      <c r="H31" s="69" t="s">
        <v>40</v>
      </c>
      <c r="I31" s="66"/>
      <c r="J31" s="66"/>
      <c r="K31" s="66"/>
      <c r="L31" s="66">
        <v>1778</v>
      </c>
      <c r="M31" s="66" t="s">
        <v>62</v>
      </c>
      <c r="N31" s="72" t="s">
        <v>63</v>
      </c>
      <c r="O31" s="66">
        <f t="shared" si="1"/>
        <v>229.74</v>
      </c>
      <c r="P31" s="66"/>
      <c r="Q31" s="66">
        <v>229.74</v>
      </c>
      <c r="R31" s="66"/>
      <c r="S31" s="66"/>
      <c r="T31" s="66">
        <v>21305</v>
      </c>
      <c r="U31" s="66">
        <v>2130505</v>
      </c>
      <c r="V31" s="66" t="s">
        <v>43</v>
      </c>
      <c r="W31" s="66"/>
      <c r="X31" s="66">
        <v>2019.09</v>
      </c>
      <c r="Y31" s="76">
        <v>83.620099999999994</v>
      </c>
    </row>
    <row r="32" spans="1:25" ht="138.94999999999999" customHeight="1">
      <c r="A32" s="66">
        <v>25</v>
      </c>
      <c r="B32" s="66" t="s">
        <v>151</v>
      </c>
      <c r="C32" s="66" t="s">
        <v>152</v>
      </c>
      <c r="D32" s="66" t="s">
        <v>153</v>
      </c>
      <c r="E32" s="66">
        <v>2019.07</v>
      </c>
      <c r="F32" s="66" t="s">
        <v>154</v>
      </c>
      <c r="G32" s="67" t="s">
        <v>155</v>
      </c>
      <c r="H32" s="69" t="s">
        <v>40</v>
      </c>
      <c r="I32" s="66"/>
      <c r="J32" s="66"/>
      <c r="K32" s="66"/>
      <c r="L32" s="66">
        <v>5845</v>
      </c>
      <c r="M32" s="66" t="s">
        <v>41</v>
      </c>
      <c r="N32" s="72" t="s">
        <v>42</v>
      </c>
      <c r="O32" s="66">
        <f t="shared" si="1"/>
        <v>1049.2</v>
      </c>
      <c r="P32" s="66">
        <v>1049.2</v>
      </c>
      <c r="Q32" s="66"/>
      <c r="R32" s="66"/>
      <c r="S32" s="66"/>
      <c r="T32" s="66">
        <v>21305</v>
      </c>
      <c r="U32" s="66">
        <v>2130505</v>
      </c>
      <c r="V32" s="66" t="s">
        <v>43</v>
      </c>
      <c r="W32" s="66"/>
      <c r="X32" s="66">
        <v>2019.09</v>
      </c>
      <c r="Y32" s="76">
        <v>939.55859999999996</v>
      </c>
    </row>
    <row r="33" spans="1:25" ht="72.95" customHeight="1">
      <c r="A33" s="66">
        <v>26</v>
      </c>
      <c r="B33" s="66" t="s">
        <v>156</v>
      </c>
      <c r="C33" s="66" t="s">
        <v>157</v>
      </c>
      <c r="D33" s="66" t="s">
        <v>87</v>
      </c>
      <c r="E33" s="66">
        <v>2019.07</v>
      </c>
      <c r="F33" s="66" t="s">
        <v>88</v>
      </c>
      <c r="G33" s="67" t="s">
        <v>158</v>
      </c>
      <c r="H33" s="69" t="s">
        <v>40</v>
      </c>
      <c r="I33" s="66"/>
      <c r="J33" s="66"/>
      <c r="K33" s="66"/>
      <c r="L33" s="66">
        <v>149</v>
      </c>
      <c r="M33" s="73" t="s">
        <v>159</v>
      </c>
      <c r="N33" s="72" t="s">
        <v>42</v>
      </c>
      <c r="O33" s="66">
        <f t="shared" si="1"/>
        <v>64.09</v>
      </c>
      <c r="P33" s="66">
        <v>64.09</v>
      </c>
      <c r="Q33" s="66"/>
      <c r="R33" s="66"/>
      <c r="S33" s="66"/>
      <c r="T33" s="66">
        <v>21305</v>
      </c>
      <c r="U33" s="66">
        <v>2130505</v>
      </c>
      <c r="V33" s="66" t="s">
        <v>43</v>
      </c>
      <c r="W33" s="66"/>
      <c r="X33" s="66">
        <v>2019.09</v>
      </c>
      <c r="Y33" s="76">
        <v>57.311999999999998</v>
      </c>
    </row>
    <row r="34" spans="1:25" ht="141" customHeight="1">
      <c r="A34" s="66">
        <v>27</v>
      </c>
      <c r="B34" s="66" t="s">
        <v>160</v>
      </c>
      <c r="C34" s="66" t="s">
        <v>161</v>
      </c>
      <c r="D34" s="66" t="s">
        <v>162</v>
      </c>
      <c r="E34" s="66">
        <v>2019.07</v>
      </c>
      <c r="F34" s="66" t="s">
        <v>163</v>
      </c>
      <c r="G34" s="67" t="s">
        <v>164</v>
      </c>
      <c r="H34" s="69" t="s">
        <v>40</v>
      </c>
      <c r="I34" s="66"/>
      <c r="J34" s="66"/>
      <c r="K34" s="66"/>
      <c r="L34" s="66">
        <v>3598</v>
      </c>
      <c r="M34" s="73" t="s">
        <v>41</v>
      </c>
      <c r="N34" s="72" t="s">
        <v>42</v>
      </c>
      <c r="O34" s="66">
        <f t="shared" si="1"/>
        <v>1119.5999999999999</v>
      </c>
      <c r="P34" s="66">
        <v>1119.5999999999999</v>
      </c>
      <c r="Q34" s="66"/>
      <c r="R34" s="66"/>
      <c r="S34" s="66"/>
      <c r="T34" s="66">
        <v>21305</v>
      </c>
      <c r="U34" s="66">
        <v>2130505</v>
      </c>
      <c r="V34" s="66" t="s">
        <v>43</v>
      </c>
      <c r="W34" s="66"/>
      <c r="X34" s="66">
        <v>2019.09</v>
      </c>
      <c r="Y34" s="76">
        <v>1002.9703</v>
      </c>
    </row>
    <row r="35" spans="1:25" ht="72.95" customHeight="1">
      <c r="A35" s="66">
        <v>28</v>
      </c>
      <c r="B35" s="66" t="s">
        <v>165</v>
      </c>
      <c r="C35" s="66" t="s">
        <v>166</v>
      </c>
      <c r="D35" s="66" t="s">
        <v>92</v>
      </c>
      <c r="E35" s="66">
        <v>2019.07</v>
      </c>
      <c r="F35" s="66" t="s">
        <v>93</v>
      </c>
      <c r="G35" s="67" t="s">
        <v>167</v>
      </c>
      <c r="H35" s="69" t="s">
        <v>40</v>
      </c>
      <c r="I35" s="66"/>
      <c r="J35" s="66"/>
      <c r="K35" s="66"/>
      <c r="L35" s="66">
        <v>165</v>
      </c>
      <c r="M35" s="66" t="s">
        <v>159</v>
      </c>
      <c r="N35" s="72" t="s">
        <v>42</v>
      </c>
      <c r="O35" s="66">
        <f t="shared" si="1"/>
        <v>39.6</v>
      </c>
      <c r="P35" s="66">
        <v>39.6</v>
      </c>
      <c r="Q35" s="66"/>
      <c r="R35" s="66"/>
      <c r="S35" s="66"/>
      <c r="T35" s="66">
        <v>21305</v>
      </c>
      <c r="U35" s="66">
        <v>2130505</v>
      </c>
      <c r="V35" s="66" t="s">
        <v>43</v>
      </c>
      <c r="W35" s="66"/>
      <c r="X35" s="66">
        <v>2019.09</v>
      </c>
      <c r="Y35" s="76">
        <v>33.502000000000002</v>
      </c>
    </row>
    <row r="36" spans="1:25" ht="87.95" customHeight="1">
      <c r="A36" s="66">
        <v>29</v>
      </c>
      <c r="B36" s="66" t="s">
        <v>168</v>
      </c>
      <c r="C36" s="66" t="s">
        <v>169</v>
      </c>
      <c r="D36" s="66" t="s">
        <v>87</v>
      </c>
      <c r="E36" s="66">
        <v>2019.07</v>
      </c>
      <c r="F36" s="66" t="s">
        <v>88</v>
      </c>
      <c r="G36" s="67" t="s">
        <v>170</v>
      </c>
      <c r="H36" s="69" t="s">
        <v>40</v>
      </c>
      <c r="I36" s="66"/>
      <c r="J36" s="66"/>
      <c r="K36" s="66"/>
      <c r="L36" s="66">
        <v>3775</v>
      </c>
      <c r="M36" s="73" t="s">
        <v>41</v>
      </c>
      <c r="N36" s="72" t="s">
        <v>42</v>
      </c>
      <c r="O36" s="66">
        <f t="shared" si="1"/>
        <v>1228.8</v>
      </c>
      <c r="P36" s="66">
        <v>1228.8</v>
      </c>
      <c r="Q36" s="66"/>
      <c r="R36" s="66"/>
      <c r="S36" s="66"/>
      <c r="T36" s="66">
        <v>21305</v>
      </c>
      <c r="U36" s="66">
        <v>2130505</v>
      </c>
      <c r="V36" s="66" t="s">
        <v>43</v>
      </c>
      <c r="W36" s="66"/>
      <c r="X36" s="66">
        <v>2019.09</v>
      </c>
      <c r="Y36" s="76">
        <v>1102.02935</v>
      </c>
    </row>
    <row r="37" spans="1:25" ht="93.75">
      <c r="A37" s="66">
        <v>30</v>
      </c>
      <c r="B37" s="66" t="s">
        <v>171</v>
      </c>
      <c r="C37" s="66" t="s">
        <v>172</v>
      </c>
      <c r="D37" s="66" t="s">
        <v>173</v>
      </c>
      <c r="E37" s="66">
        <v>2019.07</v>
      </c>
      <c r="F37" s="66" t="s">
        <v>174</v>
      </c>
      <c r="G37" s="67" t="s">
        <v>175</v>
      </c>
      <c r="H37" s="69" t="s">
        <v>40</v>
      </c>
      <c r="I37" s="66"/>
      <c r="J37" s="66"/>
      <c r="K37" s="66"/>
      <c r="L37" s="66">
        <v>741</v>
      </c>
      <c r="M37" s="73" t="s">
        <v>41</v>
      </c>
      <c r="N37" s="72" t="s">
        <v>42</v>
      </c>
      <c r="O37" s="66">
        <f t="shared" si="1"/>
        <v>12.76</v>
      </c>
      <c r="P37" s="66">
        <v>12.76</v>
      </c>
      <c r="Q37" s="66"/>
      <c r="R37" s="66"/>
      <c r="S37" s="66"/>
      <c r="T37" s="66">
        <v>21305</v>
      </c>
      <c r="U37" s="66">
        <v>2130505</v>
      </c>
      <c r="V37" s="66" t="s">
        <v>43</v>
      </c>
      <c r="W37" s="66"/>
      <c r="X37" s="66">
        <v>2019.09</v>
      </c>
      <c r="Y37" s="76">
        <v>12.6</v>
      </c>
    </row>
    <row r="38" spans="1:25" ht="56.25">
      <c r="A38" s="66">
        <v>31</v>
      </c>
      <c r="B38" s="66" t="s">
        <v>176</v>
      </c>
      <c r="C38" s="66" t="s">
        <v>177</v>
      </c>
      <c r="D38" s="66" t="s">
        <v>79</v>
      </c>
      <c r="E38" s="66">
        <v>2019.07</v>
      </c>
      <c r="F38" s="66" t="s">
        <v>80</v>
      </c>
      <c r="G38" s="67" t="s">
        <v>178</v>
      </c>
      <c r="H38" s="69" t="s">
        <v>40</v>
      </c>
      <c r="I38" s="66"/>
      <c r="J38" s="66"/>
      <c r="K38" s="66"/>
      <c r="L38" s="66">
        <v>560</v>
      </c>
      <c r="M38" s="73" t="s">
        <v>41</v>
      </c>
      <c r="N38" s="72" t="s">
        <v>42</v>
      </c>
      <c r="O38" s="66">
        <f t="shared" si="1"/>
        <v>10</v>
      </c>
      <c r="P38" s="66">
        <v>10</v>
      </c>
      <c r="Q38" s="66"/>
      <c r="R38" s="66"/>
      <c r="S38" s="66"/>
      <c r="T38" s="66">
        <v>21305</v>
      </c>
      <c r="U38" s="66">
        <v>2130505</v>
      </c>
      <c r="V38" s="66" t="s">
        <v>43</v>
      </c>
      <c r="W38" s="66"/>
      <c r="X38" s="66">
        <v>2019.09</v>
      </c>
      <c r="Y38" s="76">
        <v>9</v>
      </c>
    </row>
    <row r="39" spans="1:25" ht="56.25">
      <c r="A39" s="66">
        <v>32</v>
      </c>
      <c r="B39" s="66" t="s">
        <v>179</v>
      </c>
      <c r="C39" s="66" t="s">
        <v>180</v>
      </c>
      <c r="D39" s="66" t="s">
        <v>181</v>
      </c>
      <c r="E39" s="66">
        <v>2019.07</v>
      </c>
      <c r="F39" s="66" t="s">
        <v>182</v>
      </c>
      <c r="G39" s="67" t="s">
        <v>183</v>
      </c>
      <c r="H39" s="69" t="s">
        <v>40</v>
      </c>
      <c r="I39" s="66"/>
      <c r="J39" s="66"/>
      <c r="K39" s="66"/>
      <c r="L39" s="66">
        <v>916</v>
      </c>
      <c r="M39" s="66" t="s">
        <v>62</v>
      </c>
      <c r="N39" s="72" t="s">
        <v>63</v>
      </c>
      <c r="O39" s="66">
        <f t="shared" si="1"/>
        <v>14</v>
      </c>
      <c r="P39" s="66"/>
      <c r="Q39" s="66">
        <v>14</v>
      </c>
      <c r="R39" s="66"/>
      <c r="S39" s="66"/>
      <c r="T39" s="66">
        <v>21305</v>
      </c>
      <c r="U39" s="66">
        <v>2130505</v>
      </c>
      <c r="V39" s="66" t="s">
        <v>43</v>
      </c>
      <c r="W39" s="66"/>
      <c r="X39" s="66">
        <v>2019.09</v>
      </c>
      <c r="Y39" s="76">
        <v>14</v>
      </c>
    </row>
    <row r="40" spans="1:25" ht="81" customHeight="1">
      <c r="A40" s="66">
        <v>33</v>
      </c>
      <c r="B40" s="66" t="s">
        <v>184</v>
      </c>
      <c r="C40" s="66" t="s">
        <v>185</v>
      </c>
      <c r="D40" s="66" t="s">
        <v>79</v>
      </c>
      <c r="E40" s="66">
        <v>2019.07</v>
      </c>
      <c r="F40" s="66" t="s">
        <v>80</v>
      </c>
      <c r="G40" s="67" t="s">
        <v>186</v>
      </c>
      <c r="H40" s="69" t="s">
        <v>40</v>
      </c>
      <c r="I40" s="66"/>
      <c r="J40" s="66"/>
      <c r="K40" s="66"/>
      <c r="L40" s="66">
        <v>7</v>
      </c>
      <c r="M40" s="66" t="s">
        <v>62</v>
      </c>
      <c r="N40" s="72" t="s">
        <v>63</v>
      </c>
      <c r="O40" s="66">
        <f t="shared" si="1"/>
        <v>35</v>
      </c>
      <c r="P40" s="66"/>
      <c r="Q40" s="66">
        <v>35</v>
      </c>
      <c r="R40" s="66"/>
      <c r="S40" s="66"/>
      <c r="T40" s="66">
        <v>21305</v>
      </c>
      <c r="U40" s="66">
        <v>2130505</v>
      </c>
      <c r="V40" s="66" t="s">
        <v>43</v>
      </c>
      <c r="W40" s="66"/>
      <c r="X40" s="66">
        <v>2019.09</v>
      </c>
      <c r="Y40" s="76">
        <v>31.913399999999999</v>
      </c>
    </row>
    <row r="41" spans="1:25" ht="126" customHeight="1">
      <c r="A41" s="66">
        <v>34</v>
      </c>
      <c r="B41" s="66" t="s">
        <v>187</v>
      </c>
      <c r="C41" s="66" t="s">
        <v>188</v>
      </c>
      <c r="D41" s="66" t="s">
        <v>87</v>
      </c>
      <c r="E41" s="66">
        <v>2019.07</v>
      </c>
      <c r="F41" s="66" t="s">
        <v>189</v>
      </c>
      <c r="G41" s="67" t="s">
        <v>190</v>
      </c>
      <c r="H41" s="69" t="s">
        <v>40</v>
      </c>
      <c r="I41" s="66"/>
      <c r="J41" s="66"/>
      <c r="K41" s="66"/>
      <c r="L41" s="66">
        <v>104</v>
      </c>
      <c r="M41" s="66" t="s">
        <v>62</v>
      </c>
      <c r="N41" s="72" t="s">
        <v>63</v>
      </c>
      <c r="O41" s="66">
        <f t="shared" si="1"/>
        <v>1400</v>
      </c>
      <c r="P41" s="66"/>
      <c r="Q41" s="66">
        <v>1400</v>
      </c>
      <c r="R41" s="66"/>
      <c r="S41" s="66"/>
      <c r="T41" s="66">
        <v>21305</v>
      </c>
      <c r="U41" s="66">
        <v>2130504</v>
      </c>
      <c r="V41" s="66" t="s">
        <v>43</v>
      </c>
      <c r="W41" s="66"/>
      <c r="X41" s="66">
        <v>2019.09</v>
      </c>
      <c r="Y41" s="76">
        <v>1305.723978</v>
      </c>
    </row>
    <row r="42" spans="1:25" ht="126" customHeight="1">
      <c r="A42" s="88">
        <v>35</v>
      </c>
      <c r="B42" s="88" t="s">
        <v>191</v>
      </c>
      <c r="C42" s="88" t="s">
        <v>192</v>
      </c>
      <c r="D42" s="88" t="s">
        <v>87</v>
      </c>
      <c r="E42" s="88">
        <v>2019.07</v>
      </c>
      <c r="F42" s="88" t="s">
        <v>193</v>
      </c>
      <c r="G42" s="92" t="s">
        <v>194</v>
      </c>
      <c r="H42" s="95" t="s">
        <v>40</v>
      </c>
      <c r="I42" s="88"/>
      <c r="J42" s="88"/>
      <c r="K42" s="88"/>
      <c r="L42" s="88">
        <v>116</v>
      </c>
      <c r="M42" s="73" t="s">
        <v>54</v>
      </c>
      <c r="N42" s="72" t="s">
        <v>55</v>
      </c>
      <c r="O42" s="88">
        <f>SUM(P42:P43)</f>
        <v>1600</v>
      </c>
      <c r="P42" s="73">
        <v>289.69</v>
      </c>
      <c r="Q42" s="66"/>
      <c r="R42" s="66"/>
      <c r="S42" s="66"/>
      <c r="T42" s="66">
        <v>2140602</v>
      </c>
      <c r="U42" s="66">
        <v>2130504</v>
      </c>
      <c r="V42" s="66" t="s">
        <v>56</v>
      </c>
      <c r="W42" s="89"/>
      <c r="X42" s="89">
        <v>2019.09</v>
      </c>
      <c r="Y42" s="76">
        <v>289.69</v>
      </c>
    </row>
    <row r="43" spans="1:25" ht="92.1" customHeight="1">
      <c r="A43" s="88"/>
      <c r="B43" s="88"/>
      <c r="C43" s="88"/>
      <c r="D43" s="88"/>
      <c r="E43" s="88"/>
      <c r="F43" s="88"/>
      <c r="G43" s="92"/>
      <c r="H43" s="95"/>
      <c r="I43" s="88"/>
      <c r="J43" s="88"/>
      <c r="K43" s="88"/>
      <c r="L43" s="88"/>
      <c r="M43" s="73" t="s">
        <v>195</v>
      </c>
      <c r="N43" s="72" t="s">
        <v>196</v>
      </c>
      <c r="O43" s="88"/>
      <c r="P43" s="73">
        <v>1310.31</v>
      </c>
      <c r="Q43" s="66"/>
      <c r="R43" s="66"/>
      <c r="S43" s="66"/>
      <c r="T43" s="66">
        <v>2220199</v>
      </c>
      <c r="U43" s="66">
        <v>2130504</v>
      </c>
      <c r="V43" s="66" t="s">
        <v>56</v>
      </c>
      <c r="W43" s="90"/>
      <c r="X43" s="90"/>
      <c r="Y43" s="76">
        <f>1333.170154-289.69</f>
        <v>1043.4801539999999</v>
      </c>
    </row>
    <row r="44" spans="1:25" ht="102.95" customHeight="1">
      <c r="A44" s="66">
        <v>36</v>
      </c>
      <c r="B44" s="66" t="s">
        <v>197</v>
      </c>
      <c r="C44" s="70" t="s">
        <v>198</v>
      </c>
      <c r="D44" s="70" t="s">
        <v>87</v>
      </c>
      <c r="E44" s="70" t="s">
        <v>199</v>
      </c>
      <c r="F44" s="66" t="s">
        <v>200</v>
      </c>
      <c r="G44" s="68" t="s">
        <v>201</v>
      </c>
      <c r="H44" s="69" t="s">
        <v>40</v>
      </c>
      <c r="I44" s="66"/>
      <c r="J44" s="66"/>
      <c r="K44" s="66"/>
      <c r="L44" s="66">
        <v>279</v>
      </c>
      <c r="M44" s="66" t="s">
        <v>41</v>
      </c>
      <c r="N44" s="72" t="s">
        <v>42</v>
      </c>
      <c r="O44" s="66">
        <f t="shared" ref="O44:O51" si="2">SUM(P44:S44)</f>
        <v>238.86799999999999</v>
      </c>
      <c r="P44" s="66">
        <v>238.86799999999999</v>
      </c>
      <c r="Q44" s="66"/>
      <c r="R44" s="66"/>
      <c r="S44" s="66"/>
      <c r="T44" s="66">
        <v>21305</v>
      </c>
      <c r="U44" s="66">
        <v>2130505</v>
      </c>
      <c r="V44" s="66" t="s">
        <v>43</v>
      </c>
      <c r="W44" s="66"/>
      <c r="X44" s="66">
        <v>2019.07</v>
      </c>
      <c r="Y44" s="76">
        <v>238.556162</v>
      </c>
    </row>
    <row r="45" spans="1:25" ht="128.1" customHeight="1">
      <c r="A45" s="66">
        <v>37</v>
      </c>
      <c r="B45" s="66" t="s">
        <v>202</v>
      </c>
      <c r="C45" s="66" t="s">
        <v>203</v>
      </c>
      <c r="D45" s="66" t="s">
        <v>204</v>
      </c>
      <c r="E45" s="66">
        <v>2019.06</v>
      </c>
      <c r="F45" s="66" t="s">
        <v>205</v>
      </c>
      <c r="G45" s="67" t="s">
        <v>206</v>
      </c>
      <c r="H45" s="69" t="s">
        <v>40</v>
      </c>
      <c r="I45" s="66"/>
      <c r="J45" s="66"/>
      <c r="K45" s="66"/>
      <c r="L45" s="66">
        <v>13</v>
      </c>
      <c r="M45" s="66" t="s">
        <v>62</v>
      </c>
      <c r="N45" s="72" t="s">
        <v>63</v>
      </c>
      <c r="O45" s="66">
        <f t="shared" si="2"/>
        <v>158.89500000000001</v>
      </c>
      <c r="P45" s="66"/>
      <c r="Q45" s="66">
        <v>158.89500000000001</v>
      </c>
      <c r="R45" s="66"/>
      <c r="S45" s="66"/>
      <c r="T45" s="66">
        <v>21305</v>
      </c>
      <c r="U45" s="66">
        <v>2130504</v>
      </c>
      <c r="V45" s="66" t="s">
        <v>43</v>
      </c>
      <c r="W45" s="66"/>
      <c r="X45" s="66">
        <v>2019.08</v>
      </c>
      <c r="Y45" s="76">
        <v>110.888363</v>
      </c>
    </row>
    <row r="46" spans="1:25" ht="75">
      <c r="A46" s="66">
        <v>38</v>
      </c>
      <c r="B46" s="66" t="s">
        <v>207</v>
      </c>
      <c r="C46" s="66" t="s">
        <v>208</v>
      </c>
      <c r="D46" s="66" t="s">
        <v>209</v>
      </c>
      <c r="E46" s="66">
        <v>2019.08</v>
      </c>
      <c r="F46" s="66" t="s">
        <v>210</v>
      </c>
      <c r="G46" s="67" t="s">
        <v>211</v>
      </c>
      <c r="H46" s="69" t="s">
        <v>40</v>
      </c>
      <c r="I46" s="66"/>
      <c r="J46" s="66"/>
      <c r="K46" s="66"/>
      <c r="L46" s="66">
        <v>1000</v>
      </c>
      <c r="M46" s="73" t="s">
        <v>41</v>
      </c>
      <c r="N46" s="72" t="s">
        <v>42</v>
      </c>
      <c r="O46" s="66">
        <f t="shared" si="2"/>
        <v>8300</v>
      </c>
      <c r="P46" s="66">
        <f>8800-500</f>
        <v>8300</v>
      </c>
      <c r="Q46" s="66"/>
      <c r="R46" s="66"/>
      <c r="S46" s="66"/>
      <c r="T46" s="66">
        <v>21305</v>
      </c>
      <c r="U46" s="66">
        <v>2130504</v>
      </c>
      <c r="V46" s="66" t="s">
        <v>43</v>
      </c>
      <c r="W46" s="66"/>
      <c r="X46" s="66">
        <v>2019.11</v>
      </c>
      <c r="Y46" s="76">
        <v>8201.6075999999994</v>
      </c>
    </row>
    <row r="47" spans="1:25" ht="150">
      <c r="A47" s="66">
        <v>39</v>
      </c>
      <c r="B47" s="66" t="s">
        <v>212</v>
      </c>
      <c r="C47" s="66" t="s">
        <v>213</v>
      </c>
      <c r="D47" s="66" t="s">
        <v>214</v>
      </c>
      <c r="E47" s="66">
        <v>2019.05</v>
      </c>
      <c r="F47" s="66" t="s">
        <v>215</v>
      </c>
      <c r="G47" s="67" t="s">
        <v>216</v>
      </c>
      <c r="H47" s="69" t="s">
        <v>40</v>
      </c>
      <c r="I47" s="66"/>
      <c r="J47" s="66"/>
      <c r="K47" s="66"/>
      <c r="L47" s="66">
        <v>310</v>
      </c>
      <c r="M47" s="73" t="s">
        <v>54</v>
      </c>
      <c r="N47" s="72" t="s">
        <v>55</v>
      </c>
      <c r="O47" s="66">
        <f t="shared" si="2"/>
        <v>390.8</v>
      </c>
      <c r="P47" s="66">
        <v>390.8</v>
      </c>
      <c r="Q47" s="66"/>
      <c r="R47" s="66"/>
      <c r="S47" s="66"/>
      <c r="T47" s="66">
        <v>2140602</v>
      </c>
      <c r="U47" s="66">
        <v>2130504</v>
      </c>
      <c r="V47" s="66" t="s">
        <v>56</v>
      </c>
      <c r="W47" s="66"/>
      <c r="X47" s="66">
        <v>2019.07</v>
      </c>
      <c r="Y47" s="76">
        <v>309.75552699999997</v>
      </c>
    </row>
    <row r="48" spans="1:25" ht="104.1" customHeight="1">
      <c r="A48" s="66">
        <v>40</v>
      </c>
      <c r="B48" s="66" t="s">
        <v>217</v>
      </c>
      <c r="C48" s="66" t="s">
        <v>218</v>
      </c>
      <c r="D48" s="66" t="s">
        <v>219</v>
      </c>
      <c r="E48" s="66">
        <v>2019.08</v>
      </c>
      <c r="F48" s="66" t="s">
        <v>220</v>
      </c>
      <c r="G48" s="67" t="s">
        <v>221</v>
      </c>
      <c r="H48" s="69" t="s">
        <v>40</v>
      </c>
      <c r="I48" s="66"/>
      <c r="J48" s="66"/>
      <c r="K48" s="66"/>
      <c r="L48" s="66">
        <v>90</v>
      </c>
      <c r="M48" s="66" t="s">
        <v>62</v>
      </c>
      <c r="N48" s="72" t="s">
        <v>63</v>
      </c>
      <c r="O48" s="66">
        <f t="shared" si="2"/>
        <v>1260</v>
      </c>
      <c r="P48" s="66"/>
      <c r="Q48" s="66">
        <v>1260</v>
      </c>
      <c r="R48" s="66"/>
      <c r="S48" s="66"/>
      <c r="T48" s="66">
        <v>21305</v>
      </c>
      <c r="U48" s="66">
        <v>2130504</v>
      </c>
      <c r="V48" s="66" t="s">
        <v>43</v>
      </c>
      <c r="W48" s="66"/>
      <c r="X48" s="66">
        <v>2019.11</v>
      </c>
      <c r="Y48" s="76">
        <v>881.31094599999994</v>
      </c>
    </row>
    <row r="49" spans="1:25" ht="123.95" customHeight="1">
      <c r="A49" s="66">
        <v>41</v>
      </c>
      <c r="B49" s="66" t="s">
        <v>222</v>
      </c>
      <c r="C49" s="66" t="s">
        <v>223</v>
      </c>
      <c r="D49" s="66" t="s">
        <v>224</v>
      </c>
      <c r="E49" s="66">
        <v>2019.07</v>
      </c>
      <c r="F49" s="66" t="s">
        <v>225</v>
      </c>
      <c r="G49" s="67" t="s">
        <v>226</v>
      </c>
      <c r="H49" s="69" t="s">
        <v>40</v>
      </c>
      <c r="I49" s="66"/>
      <c r="J49" s="66"/>
      <c r="K49" s="66"/>
      <c r="L49" s="66">
        <v>48</v>
      </c>
      <c r="M49" s="66" t="s">
        <v>62</v>
      </c>
      <c r="N49" s="72" t="s">
        <v>63</v>
      </c>
      <c r="O49" s="66">
        <f t="shared" si="2"/>
        <v>580</v>
      </c>
      <c r="P49" s="66"/>
      <c r="Q49" s="66">
        <v>580</v>
      </c>
      <c r="R49" s="66"/>
      <c r="S49" s="66"/>
      <c r="T49" s="66">
        <v>21305</v>
      </c>
      <c r="U49" s="66">
        <v>2130504</v>
      </c>
      <c r="V49" s="66" t="s">
        <v>43</v>
      </c>
      <c r="W49" s="66"/>
      <c r="X49" s="66">
        <v>2019.09</v>
      </c>
      <c r="Y49" s="76">
        <v>507.754009</v>
      </c>
    </row>
    <row r="50" spans="1:25" ht="207" customHeight="1">
      <c r="A50" s="66">
        <v>42</v>
      </c>
      <c r="B50" s="66" t="s">
        <v>227</v>
      </c>
      <c r="C50" s="66" t="s">
        <v>228</v>
      </c>
      <c r="D50" s="66" t="s">
        <v>224</v>
      </c>
      <c r="E50" s="66">
        <v>2019.07</v>
      </c>
      <c r="F50" s="66" t="s">
        <v>229</v>
      </c>
      <c r="G50" s="67" t="s">
        <v>230</v>
      </c>
      <c r="H50" s="69" t="s">
        <v>40</v>
      </c>
      <c r="I50" s="66"/>
      <c r="J50" s="66"/>
      <c r="K50" s="66"/>
      <c r="L50" s="66">
        <v>47</v>
      </c>
      <c r="M50" s="66" t="s">
        <v>62</v>
      </c>
      <c r="N50" s="72" t="s">
        <v>63</v>
      </c>
      <c r="O50" s="66">
        <f t="shared" si="2"/>
        <v>395</v>
      </c>
      <c r="P50" s="66"/>
      <c r="Q50" s="66">
        <v>395</v>
      </c>
      <c r="R50" s="66"/>
      <c r="S50" s="66"/>
      <c r="T50" s="66">
        <v>21305</v>
      </c>
      <c r="U50" s="66">
        <v>2130504</v>
      </c>
      <c r="V50" s="66" t="s">
        <v>43</v>
      </c>
      <c r="W50" s="66"/>
      <c r="X50" s="66">
        <v>2019.09</v>
      </c>
      <c r="Y50" s="76">
        <v>296.929259</v>
      </c>
    </row>
    <row r="51" spans="1:25" ht="138.94999999999999" customHeight="1">
      <c r="A51" s="66">
        <v>43</v>
      </c>
      <c r="B51" s="66" t="s">
        <v>231</v>
      </c>
      <c r="C51" s="66" t="s">
        <v>232</v>
      </c>
      <c r="D51" s="66" t="s">
        <v>79</v>
      </c>
      <c r="E51" s="66">
        <v>2019.08</v>
      </c>
      <c r="F51" s="66" t="s">
        <v>233</v>
      </c>
      <c r="G51" s="67" t="s">
        <v>234</v>
      </c>
      <c r="H51" s="69" t="s">
        <v>40</v>
      </c>
      <c r="I51" s="66"/>
      <c r="J51" s="66"/>
      <c r="K51" s="66"/>
      <c r="L51" s="66">
        <v>45</v>
      </c>
      <c r="M51" s="73" t="s">
        <v>41</v>
      </c>
      <c r="N51" s="72" t="s">
        <v>42</v>
      </c>
      <c r="O51" s="66">
        <f t="shared" si="2"/>
        <v>1200</v>
      </c>
      <c r="P51" s="66">
        <v>1200</v>
      </c>
      <c r="Q51" s="66"/>
      <c r="R51" s="66"/>
      <c r="S51" s="66"/>
      <c r="T51" s="66">
        <v>21305</v>
      </c>
      <c r="U51" s="66">
        <v>2130504</v>
      </c>
      <c r="V51" s="66" t="s">
        <v>43</v>
      </c>
      <c r="W51" s="66"/>
      <c r="X51" s="66">
        <v>2019.11</v>
      </c>
      <c r="Y51" s="76">
        <v>990.11315100000002</v>
      </c>
    </row>
    <row r="52" spans="1:25" ht="89.1" customHeight="1">
      <c r="A52" s="89">
        <v>44</v>
      </c>
      <c r="B52" s="89" t="s">
        <v>235</v>
      </c>
      <c r="C52" s="89" t="s">
        <v>236</v>
      </c>
      <c r="D52" s="89" t="s">
        <v>237</v>
      </c>
      <c r="E52" s="89">
        <v>2019.08</v>
      </c>
      <c r="F52" s="89" t="s">
        <v>238</v>
      </c>
      <c r="G52" s="89" t="s">
        <v>239</v>
      </c>
      <c r="H52" s="93" t="s">
        <v>40</v>
      </c>
      <c r="I52" s="89"/>
      <c r="J52" s="89"/>
      <c r="K52" s="89"/>
      <c r="L52" s="89">
        <v>90</v>
      </c>
      <c r="M52" s="73" t="s">
        <v>41</v>
      </c>
      <c r="N52" s="72" t="s">
        <v>42</v>
      </c>
      <c r="O52" s="89">
        <v>2800</v>
      </c>
      <c r="P52" s="66">
        <v>1500</v>
      </c>
      <c r="Q52" s="66"/>
      <c r="R52" s="66"/>
      <c r="S52" s="66"/>
      <c r="T52" s="66">
        <v>21305</v>
      </c>
      <c r="U52" s="66">
        <v>2130504</v>
      </c>
      <c r="V52" s="66" t="s">
        <v>43</v>
      </c>
      <c r="W52" s="89"/>
      <c r="X52" s="89">
        <v>2019.11</v>
      </c>
      <c r="Y52" s="76">
        <v>1500</v>
      </c>
    </row>
    <row r="53" spans="1:25" ht="89.1" customHeight="1">
      <c r="A53" s="90"/>
      <c r="B53" s="90"/>
      <c r="C53" s="90"/>
      <c r="D53" s="90"/>
      <c r="E53" s="90"/>
      <c r="F53" s="90"/>
      <c r="G53" s="90"/>
      <c r="H53" s="94"/>
      <c r="I53" s="90"/>
      <c r="J53" s="90"/>
      <c r="K53" s="90"/>
      <c r="L53" s="90"/>
      <c r="M53" s="73" t="s">
        <v>133</v>
      </c>
      <c r="N53" s="72" t="s">
        <v>134</v>
      </c>
      <c r="O53" s="90"/>
      <c r="P53" s="66">
        <v>1300</v>
      </c>
      <c r="Q53" s="66"/>
      <c r="R53" s="66"/>
      <c r="S53" s="66"/>
      <c r="T53" s="66">
        <v>21305</v>
      </c>
      <c r="U53" s="66">
        <v>2130504</v>
      </c>
      <c r="V53" s="66" t="s">
        <v>43</v>
      </c>
      <c r="W53" s="90"/>
      <c r="X53" s="90"/>
      <c r="Y53" s="76">
        <v>926.90167699999995</v>
      </c>
    </row>
    <row r="54" spans="1:25" ht="96" customHeight="1">
      <c r="A54" s="89">
        <v>45</v>
      </c>
      <c r="B54" s="89" t="s">
        <v>240</v>
      </c>
      <c r="C54" s="89" t="s">
        <v>241</v>
      </c>
      <c r="D54" s="89" t="s">
        <v>92</v>
      </c>
      <c r="E54" s="89">
        <v>2019.08</v>
      </c>
      <c r="F54" s="89" t="s">
        <v>242</v>
      </c>
      <c r="G54" s="89" t="s">
        <v>243</v>
      </c>
      <c r="H54" s="93" t="s">
        <v>40</v>
      </c>
      <c r="I54" s="89"/>
      <c r="J54" s="89"/>
      <c r="K54" s="89"/>
      <c r="L54" s="89">
        <v>30</v>
      </c>
      <c r="M54" s="73" t="s">
        <v>41</v>
      </c>
      <c r="N54" s="72" t="s">
        <v>42</v>
      </c>
      <c r="O54" s="89">
        <v>2600</v>
      </c>
      <c r="P54" s="66">
        <v>2100</v>
      </c>
      <c r="Q54" s="66"/>
      <c r="R54" s="66"/>
      <c r="S54" s="66"/>
      <c r="T54" s="66">
        <v>21305</v>
      </c>
      <c r="U54" s="66">
        <v>2130504</v>
      </c>
      <c r="V54" s="66" t="s">
        <v>43</v>
      </c>
      <c r="W54" s="89"/>
      <c r="X54" s="89">
        <v>2019.11</v>
      </c>
      <c r="Y54" s="76">
        <v>2088.9</v>
      </c>
    </row>
    <row r="55" spans="1:25" ht="96" customHeight="1">
      <c r="A55" s="90"/>
      <c r="B55" s="90"/>
      <c r="C55" s="90"/>
      <c r="D55" s="90"/>
      <c r="E55" s="90"/>
      <c r="F55" s="90"/>
      <c r="G55" s="90"/>
      <c r="H55" s="94"/>
      <c r="I55" s="90"/>
      <c r="J55" s="90"/>
      <c r="K55" s="90"/>
      <c r="L55" s="90"/>
      <c r="M55" s="73" t="s">
        <v>133</v>
      </c>
      <c r="N55" s="72" t="s">
        <v>134</v>
      </c>
      <c r="O55" s="90"/>
      <c r="P55" s="66">
        <v>500</v>
      </c>
      <c r="Q55" s="66"/>
      <c r="R55" s="66"/>
      <c r="S55" s="66"/>
      <c r="T55" s="66">
        <v>21305</v>
      </c>
      <c r="U55" s="66">
        <v>2130504</v>
      </c>
      <c r="V55" s="66" t="s">
        <v>43</v>
      </c>
      <c r="W55" s="90"/>
      <c r="X55" s="90"/>
      <c r="Y55" s="76">
        <v>172.82110599999999</v>
      </c>
    </row>
    <row r="56" spans="1:25" ht="153.94999999999999" customHeight="1">
      <c r="A56" s="66">
        <v>46</v>
      </c>
      <c r="B56" s="66" t="s">
        <v>244</v>
      </c>
      <c r="C56" s="66" t="s">
        <v>245</v>
      </c>
      <c r="D56" s="66" t="s">
        <v>71</v>
      </c>
      <c r="E56" s="66">
        <v>2019.08</v>
      </c>
      <c r="F56" s="66" t="s">
        <v>246</v>
      </c>
      <c r="G56" s="67" t="s">
        <v>247</v>
      </c>
      <c r="H56" s="69" t="s">
        <v>40</v>
      </c>
      <c r="I56" s="66"/>
      <c r="J56" s="66"/>
      <c r="K56" s="66"/>
      <c r="L56" s="66">
        <v>27</v>
      </c>
      <c r="M56" s="73" t="s">
        <v>41</v>
      </c>
      <c r="N56" s="72" t="s">
        <v>42</v>
      </c>
      <c r="O56" s="66">
        <f t="shared" ref="O56:O65" si="3">SUM(P56:S56)</f>
        <v>1200</v>
      </c>
      <c r="P56" s="66">
        <v>1200</v>
      </c>
      <c r="Q56" s="66"/>
      <c r="R56" s="66"/>
      <c r="S56" s="66"/>
      <c r="T56" s="66">
        <v>21305</v>
      </c>
      <c r="U56" s="66">
        <v>2130504</v>
      </c>
      <c r="V56" s="66" t="s">
        <v>43</v>
      </c>
      <c r="W56" s="66"/>
      <c r="X56" s="66">
        <v>2019.11</v>
      </c>
      <c r="Y56" s="76">
        <v>942.07942800000001</v>
      </c>
    </row>
    <row r="57" spans="1:25" ht="144.94999999999999" customHeight="1">
      <c r="A57" s="66">
        <v>47</v>
      </c>
      <c r="B57" s="66" t="s">
        <v>248</v>
      </c>
      <c r="C57" s="66" t="s">
        <v>249</v>
      </c>
      <c r="D57" s="66" t="s">
        <v>87</v>
      </c>
      <c r="E57" s="66">
        <v>2019.08</v>
      </c>
      <c r="F57" s="66" t="s">
        <v>250</v>
      </c>
      <c r="G57" s="67" t="s">
        <v>510</v>
      </c>
      <c r="H57" s="69" t="s">
        <v>40</v>
      </c>
      <c r="I57" s="66"/>
      <c r="J57" s="66"/>
      <c r="K57" s="66"/>
      <c r="L57" s="66">
        <v>36</v>
      </c>
      <c r="M57" s="66" t="s">
        <v>62</v>
      </c>
      <c r="N57" s="72" t="s">
        <v>63</v>
      </c>
      <c r="O57" s="66">
        <f t="shared" si="3"/>
        <v>1600</v>
      </c>
      <c r="P57" s="66"/>
      <c r="Q57" s="66">
        <v>1600</v>
      </c>
      <c r="R57" s="66"/>
      <c r="S57" s="66"/>
      <c r="T57" s="66">
        <v>21305</v>
      </c>
      <c r="U57" s="66">
        <v>2130504</v>
      </c>
      <c r="V57" s="66" t="s">
        <v>43</v>
      </c>
      <c r="W57" s="66"/>
      <c r="X57" s="66">
        <v>2019.11</v>
      </c>
      <c r="Y57" s="76">
        <v>1371.2936099999999</v>
      </c>
    </row>
    <row r="58" spans="1:25" ht="137.1" customHeight="1">
      <c r="A58" s="66">
        <v>48</v>
      </c>
      <c r="B58" s="66" t="s">
        <v>251</v>
      </c>
      <c r="C58" s="66" t="s">
        <v>252</v>
      </c>
      <c r="D58" s="66" t="s">
        <v>219</v>
      </c>
      <c r="E58" s="66">
        <v>2019.08</v>
      </c>
      <c r="F58" s="66" t="s">
        <v>253</v>
      </c>
      <c r="G58" s="67" t="s">
        <v>254</v>
      </c>
      <c r="H58" s="69" t="s">
        <v>40</v>
      </c>
      <c r="I58" s="66"/>
      <c r="J58" s="66"/>
      <c r="K58" s="66"/>
      <c r="L58" s="66">
        <v>24</v>
      </c>
      <c r="M58" s="66" t="s">
        <v>62</v>
      </c>
      <c r="N58" s="72" t="s">
        <v>63</v>
      </c>
      <c r="O58" s="66">
        <f t="shared" si="3"/>
        <v>1100</v>
      </c>
      <c r="P58" s="66"/>
      <c r="Q58" s="66">
        <v>1100</v>
      </c>
      <c r="R58" s="66"/>
      <c r="S58" s="66"/>
      <c r="T58" s="66">
        <v>21305</v>
      </c>
      <c r="U58" s="66">
        <v>2130504</v>
      </c>
      <c r="V58" s="66" t="s">
        <v>43</v>
      </c>
      <c r="W58" s="66"/>
      <c r="X58" s="66">
        <v>2019.11</v>
      </c>
      <c r="Y58" s="76">
        <v>896.15081599999996</v>
      </c>
    </row>
    <row r="59" spans="1:25" ht="57.95" customHeight="1">
      <c r="A59" s="66">
        <v>49</v>
      </c>
      <c r="B59" s="66" t="s">
        <v>255</v>
      </c>
      <c r="C59" s="66" t="s">
        <v>256</v>
      </c>
      <c r="D59" s="66" t="s">
        <v>237</v>
      </c>
      <c r="E59" s="66">
        <v>2019.06</v>
      </c>
      <c r="F59" s="66" t="s">
        <v>257</v>
      </c>
      <c r="G59" s="67" t="s">
        <v>258</v>
      </c>
      <c r="H59" s="69" t="s">
        <v>40</v>
      </c>
      <c r="I59" s="66"/>
      <c r="J59" s="66"/>
      <c r="K59" s="66"/>
      <c r="L59" s="66">
        <v>60</v>
      </c>
      <c r="M59" s="66" t="s">
        <v>62</v>
      </c>
      <c r="N59" s="72" t="s">
        <v>63</v>
      </c>
      <c r="O59" s="66">
        <f t="shared" si="3"/>
        <v>30</v>
      </c>
      <c r="P59" s="66"/>
      <c r="Q59" s="66">
        <v>30</v>
      </c>
      <c r="R59" s="66"/>
      <c r="S59" s="66"/>
      <c r="T59" s="66">
        <v>21305</v>
      </c>
      <c r="U59" s="66">
        <v>2130505</v>
      </c>
      <c r="V59" s="66" t="s">
        <v>43</v>
      </c>
      <c r="W59" s="66"/>
      <c r="X59" s="66">
        <v>2019.08</v>
      </c>
      <c r="Y59" s="76">
        <v>30</v>
      </c>
    </row>
    <row r="60" spans="1:25" ht="87.95" customHeight="1">
      <c r="A60" s="66">
        <v>50</v>
      </c>
      <c r="B60" s="66" t="s">
        <v>259</v>
      </c>
      <c r="C60" s="66" t="s">
        <v>260</v>
      </c>
      <c r="D60" s="66" t="s">
        <v>261</v>
      </c>
      <c r="E60" s="66">
        <v>2019.06</v>
      </c>
      <c r="F60" s="66" t="s">
        <v>262</v>
      </c>
      <c r="G60" s="68" t="s">
        <v>263</v>
      </c>
      <c r="H60" s="69" t="s">
        <v>40</v>
      </c>
      <c r="I60" s="66"/>
      <c r="J60" s="66"/>
      <c r="K60" s="66"/>
      <c r="L60" s="66">
        <v>4135</v>
      </c>
      <c r="M60" s="66" t="s">
        <v>62</v>
      </c>
      <c r="N60" s="72" t="s">
        <v>63</v>
      </c>
      <c r="O60" s="66">
        <f t="shared" si="3"/>
        <v>236.41499999999999</v>
      </c>
      <c r="P60" s="66"/>
      <c r="Q60" s="66">
        <v>236.41499999999999</v>
      </c>
      <c r="R60" s="66"/>
      <c r="S60" s="66"/>
      <c r="T60" s="66">
        <v>21305</v>
      </c>
      <c r="U60" s="66">
        <v>2130505</v>
      </c>
      <c r="V60" s="66" t="s">
        <v>43</v>
      </c>
      <c r="W60" s="66"/>
      <c r="X60" s="66">
        <v>2019.08</v>
      </c>
      <c r="Y60" s="76">
        <v>217.66499999999999</v>
      </c>
    </row>
    <row r="61" spans="1:25" ht="93.75">
      <c r="A61" s="66">
        <v>51</v>
      </c>
      <c r="B61" s="66" t="s">
        <v>264</v>
      </c>
      <c r="C61" s="66" t="s">
        <v>265</v>
      </c>
      <c r="D61" s="66" t="s">
        <v>92</v>
      </c>
      <c r="E61" s="66">
        <v>2019.06</v>
      </c>
      <c r="F61" s="66" t="s">
        <v>266</v>
      </c>
      <c r="G61" s="67" t="s">
        <v>267</v>
      </c>
      <c r="H61" s="69" t="s">
        <v>40</v>
      </c>
      <c r="I61" s="66"/>
      <c r="J61" s="66"/>
      <c r="K61" s="66"/>
      <c r="L61" s="66">
        <v>6</v>
      </c>
      <c r="M61" s="66" t="s">
        <v>62</v>
      </c>
      <c r="N61" s="72" t="s">
        <v>63</v>
      </c>
      <c r="O61" s="66">
        <f t="shared" si="3"/>
        <v>100</v>
      </c>
      <c r="P61" s="66"/>
      <c r="Q61" s="66">
        <v>100</v>
      </c>
      <c r="R61" s="66"/>
      <c r="S61" s="66"/>
      <c r="T61" s="66">
        <v>21305</v>
      </c>
      <c r="U61" s="66">
        <v>2130599</v>
      </c>
      <c r="V61" s="66" t="s">
        <v>43</v>
      </c>
      <c r="W61" s="66"/>
      <c r="X61" s="66">
        <v>2019.08</v>
      </c>
      <c r="Y61" s="76">
        <v>99.4</v>
      </c>
    </row>
    <row r="62" spans="1:25" ht="195" customHeight="1">
      <c r="A62" s="66">
        <v>52</v>
      </c>
      <c r="B62" s="66" t="s">
        <v>268</v>
      </c>
      <c r="C62" s="66" t="s">
        <v>269</v>
      </c>
      <c r="D62" s="66" t="s">
        <v>270</v>
      </c>
      <c r="E62" s="66">
        <v>2019.07</v>
      </c>
      <c r="F62" s="66" t="s">
        <v>271</v>
      </c>
      <c r="G62" s="67" t="s">
        <v>272</v>
      </c>
      <c r="H62" s="69" t="s">
        <v>40</v>
      </c>
      <c r="I62" s="66"/>
      <c r="J62" s="66"/>
      <c r="K62" s="66"/>
      <c r="L62" s="66">
        <v>37</v>
      </c>
      <c r="M62" s="66" t="s">
        <v>54</v>
      </c>
      <c r="N62" s="72" t="s">
        <v>55</v>
      </c>
      <c r="O62" s="66">
        <f t="shared" si="3"/>
        <v>737.6</v>
      </c>
      <c r="P62" s="66">
        <v>737.6</v>
      </c>
      <c r="Q62" s="66"/>
      <c r="R62" s="66"/>
      <c r="S62" s="66"/>
      <c r="T62" s="66">
        <v>2140602</v>
      </c>
      <c r="U62" s="66">
        <v>2130504</v>
      </c>
      <c r="V62" s="66" t="s">
        <v>56</v>
      </c>
      <c r="W62" s="66"/>
      <c r="X62" s="66">
        <v>2019.08</v>
      </c>
      <c r="Y62" s="76">
        <v>535.68572400000005</v>
      </c>
    </row>
    <row r="63" spans="1:25" ht="195" customHeight="1">
      <c r="A63" s="66">
        <v>53</v>
      </c>
      <c r="B63" s="66" t="s">
        <v>273</v>
      </c>
      <c r="C63" s="66" t="s">
        <v>274</v>
      </c>
      <c r="D63" s="66" t="s">
        <v>275</v>
      </c>
      <c r="E63" s="66">
        <v>2019.05</v>
      </c>
      <c r="F63" s="66" t="s">
        <v>276</v>
      </c>
      <c r="G63" s="67" t="s">
        <v>277</v>
      </c>
      <c r="H63" s="69" t="s">
        <v>40</v>
      </c>
      <c r="I63" s="66"/>
      <c r="J63" s="66"/>
      <c r="K63" s="66"/>
      <c r="L63" s="66">
        <v>218</v>
      </c>
      <c r="M63" s="66" t="s">
        <v>62</v>
      </c>
      <c r="N63" s="72" t="s">
        <v>63</v>
      </c>
      <c r="O63" s="66">
        <f t="shared" si="3"/>
        <v>111</v>
      </c>
      <c r="P63" s="66"/>
      <c r="Q63" s="66">
        <v>111</v>
      </c>
      <c r="R63" s="66"/>
      <c r="S63" s="66"/>
      <c r="T63" s="66">
        <v>21305</v>
      </c>
      <c r="U63" s="66">
        <v>2130599</v>
      </c>
      <c r="V63" s="66" t="s">
        <v>43</v>
      </c>
      <c r="W63" s="66"/>
      <c r="X63" s="66">
        <v>2019.07</v>
      </c>
      <c r="Y63" s="76">
        <v>95.818520000000007</v>
      </c>
    </row>
    <row r="64" spans="1:25" ht="93.75">
      <c r="A64" s="66">
        <v>54</v>
      </c>
      <c r="B64" s="66" t="s">
        <v>278</v>
      </c>
      <c r="C64" s="66" t="s">
        <v>279</v>
      </c>
      <c r="D64" s="66" t="s">
        <v>280</v>
      </c>
      <c r="E64" s="66">
        <v>2019.05</v>
      </c>
      <c r="F64" s="66" t="s">
        <v>280</v>
      </c>
      <c r="G64" s="67" t="s">
        <v>281</v>
      </c>
      <c r="H64" s="69" t="s">
        <v>40</v>
      </c>
      <c r="I64" s="66"/>
      <c r="J64" s="66"/>
      <c r="K64" s="66"/>
      <c r="L64" s="66">
        <v>45</v>
      </c>
      <c r="M64" s="66" t="s">
        <v>54</v>
      </c>
      <c r="N64" s="72" t="s">
        <v>55</v>
      </c>
      <c r="O64" s="66">
        <f t="shared" si="3"/>
        <v>27</v>
      </c>
      <c r="P64" s="66">
        <v>27</v>
      </c>
      <c r="Q64" s="66"/>
      <c r="R64" s="66"/>
      <c r="S64" s="66"/>
      <c r="T64" s="66">
        <v>2140602</v>
      </c>
      <c r="U64" s="66">
        <v>2130599</v>
      </c>
      <c r="V64" s="66" t="s">
        <v>56</v>
      </c>
      <c r="W64" s="66"/>
      <c r="X64" s="66">
        <v>2019.07</v>
      </c>
      <c r="Y64" s="76">
        <v>22.422180000000001</v>
      </c>
    </row>
    <row r="65" spans="1:25" ht="56.25">
      <c r="A65" s="66">
        <v>55</v>
      </c>
      <c r="B65" s="66" t="s">
        <v>282</v>
      </c>
      <c r="C65" s="66" t="s">
        <v>283</v>
      </c>
      <c r="D65" s="66" t="s">
        <v>219</v>
      </c>
      <c r="E65" s="66">
        <v>2019.05</v>
      </c>
      <c r="F65" s="66" t="s">
        <v>219</v>
      </c>
      <c r="G65" s="67" t="s">
        <v>284</v>
      </c>
      <c r="H65" s="69" t="s">
        <v>40</v>
      </c>
      <c r="I65" s="66"/>
      <c r="J65" s="66"/>
      <c r="K65" s="66"/>
      <c r="L65" s="66">
        <v>25</v>
      </c>
      <c r="M65" s="66" t="s">
        <v>62</v>
      </c>
      <c r="N65" s="72" t="s">
        <v>63</v>
      </c>
      <c r="O65" s="66">
        <f t="shared" si="3"/>
        <v>12</v>
      </c>
      <c r="P65" s="66"/>
      <c r="Q65" s="66">
        <v>12</v>
      </c>
      <c r="R65" s="66"/>
      <c r="S65" s="66"/>
      <c r="T65" s="66">
        <v>21305</v>
      </c>
      <c r="U65" s="66">
        <v>2130599</v>
      </c>
      <c r="V65" s="66" t="s">
        <v>43</v>
      </c>
      <c r="W65" s="66"/>
      <c r="X65" s="66">
        <v>2019.07</v>
      </c>
      <c r="Y65" s="76">
        <v>9.0060000000000002</v>
      </c>
    </row>
    <row r="66" spans="1:25" ht="84" customHeight="1">
      <c r="A66" s="88">
        <v>56</v>
      </c>
      <c r="B66" s="88" t="s">
        <v>285</v>
      </c>
      <c r="C66" s="88" t="s">
        <v>286</v>
      </c>
      <c r="D66" s="88" t="s">
        <v>87</v>
      </c>
      <c r="E66" s="88">
        <v>2019.8</v>
      </c>
      <c r="F66" s="88" t="s">
        <v>146</v>
      </c>
      <c r="G66" s="92" t="s">
        <v>287</v>
      </c>
      <c r="H66" s="95" t="s">
        <v>40</v>
      </c>
      <c r="I66" s="88"/>
      <c r="J66" s="88"/>
      <c r="K66" s="88"/>
      <c r="L66" s="88">
        <v>35</v>
      </c>
      <c r="M66" s="66" t="s">
        <v>62</v>
      </c>
      <c r="N66" s="72" t="s">
        <v>63</v>
      </c>
      <c r="O66" s="88">
        <v>960</v>
      </c>
      <c r="P66" s="73"/>
      <c r="Q66" s="73">
        <v>903.45</v>
      </c>
      <c r="R66" s="66"/>
      <c r="S66" s="66"/>
      <c r="T66" s="66">
        <v>21305</v>
      </c>
      <c r="U66" s="75">
        <v>2130504</v>
      </c>
      <c r="V66" s="66" t="s">
        <v>43</v>
      </c>
      <c r="W66" s="89"/>
      <c r="X66" s="89"/>
      <c r="Y66" s="76">
        <v>837.12030000000004</v>
      </c>
    </row>
    <row r="67" spans="1:25" ht="84" customHeight="1">
      <c r="A67" s="88"/>
      <c r="B67" s="88"/>
      <c r="C67" s="88"/>
      <c r="D67" s="88"/>
      <c r="E67" s="88"/>
      <c r="F67" s="88"/>
      <c r="G67" s="92"/>
      <c r="H67" s="95"/>
      <c r="I67" s="88"/>
      <c r="J67" s="88"/>
      <c r="K67" s="88"/>
      <c r="L67" s="88"/>
      <c r="M67" s="73" t="s">
        <v>54</v>
      </c>
      <c r="N67" s="72" t="s">
        <v>55</v>
      </c>
      <c r="O67" s="88"/>
      <c r="P67" s="73">
        <v>56.55</v>
      </c>
      <c r="Q67" s="73"/>
      <c r="R67" s="66"/>
      <c r="S67" s="66"/>
      <c r="T67" s="66">
        <v>2140602</v>
      </c>
      <c r="U67" s="75">
        <v>2130504</v>
      </c>
      <c r="V67" s="66" t="s">
        <v>56</v>
      </c>
      <c r="W67" s="90"/>
      <c r="X67" s="90"/>
      <c r="Y67" s="76">
        <v>0</v>
      </c>
    </row>
    <row r="68" spans="1:25" ht="143.1" customHeight="1">
      <c r="A68" s="66">
        <v>57</v>
      </c>
      <c r="B68" s="66" t="s">
        <v>288</v>
      </c>
      <c r="C68" s="66" t="s">
        <v>289</v>
      </c>
      <c r="D68" s="66" t="s">
        <v>290</v>
      </c>
      <c r="E68" s="66">
        <v>2019.8</v>
      </c>
      <c r="F68" s="66" t="s">
        <v>291</v>
      </c>
      <c r="G68" s="67" t="s">
        <v>292</v>
      </c>
      <c r="H68" s="69" t="s">
        <v>40</v>
      </c>
      <c r="I68" s="66"/>
      <c r="J68" s="66"/>
      <c r="K68" s="66"/>
      <c r="L68" s="66">
        <v>490</v>
      </c>
      <c r="M68" s="73" t="s">
        <v>133</v>
      </c>
      <c r="N68" s="72" t="s">
        <v>134</v>
      </c>
      <c r="O68" s="66">
        <f>SUM(P68:S68)</f>
        <v>4302.3999999999996</v>
      </c>
      <c r="P68" s="66">
        <v>4302.3999999999996</v>
      </c>
      <c r="Q68" s="66"/>
      <c r="R68" s="66"/>
      <c r="S68" s="66"/>
      <c r="T68" s="66">
        <v>21305</v>
      </c>
      <c r="U68" s="66">
        <v>2130504</v>
      </c>
      <c r="V68" s="66" t="s">
        <v>43</v>
      </c>
      <c r="W68" s="66"/>
      <c r="X68" s="66"/>
      <c r="Y68" s="76">
        <v>3657.64</v>
      </c>
    </row>
    <row r="69" spans="1:25" ht="69.95" customHeight="1">
      <c r="A69" s="88">
        <v>58</v>
      </c>
      <c r="B69" s="88" t="s">
        <v>293</v>
      </c>
      <c r="C69" s="88" t="s">
        <v>294</v>
      </c>
      <c r="D69" s="88" t="s">
        <v>87</v>
      </c>
      <c r="E69" s="88">
        <v>2019.09</v>
      </c>
      <c r="F69" s="88" t="s">
        <v>88</v>
      </c>
      <c r="G69" s="92" t="s">
        <v>295</v>
      </c>
      <c r="H69" s="95" t="s">
        <v>40</v>
      </c>
      <c r="I69" s="88"/>
      <c r="J69" s="88"/>
      <c r="K69" s="88"/>
      <c r="L69" s="88">
        <v>112</v>
      </c>
      <c r="M69" s="73" t="s">
        <v>159</v>
      </c>
      <c r="N69" s="72" t="s">
        <v>42</v>
      </c>
      <c r="O69" s="88">
        <v>1700</v>
      </c>
      <c r="P69" s="66">
        <v>788.31</v>
      </c>
      <c r="Q69" s="66"/>
      <c r="R69" s="66"/>
      <c r="S69" s="66"/>
      <c r="T69" s="75">
        <v>21305</v>
      </c>
      <c r="U69" s="75">
        <v>2130504</v>
      </c>
      <c r="V69" s="75" t="s">
        <v>43</v>
      </c>
      <c r="W69" s="88"/>
      <c r="X69" s="88">
        <v>2019.11</v>
      </c>
      <c r="Y69" s="76">
        <v>699.08874300000002</v>
      </c>
    </row>
    <row r="70" spans="1:25" ht="69.95" customHeight="1">
      <c r="A70" s="88"/>
      <c r="B70" s="88"/>
      <c r="C70" s="88"/>
      <c r="D70" s="88"/>
      <c r="E70" s="88"/>
      <c r="F70" s="88"/>
      <c r="G70" s="92"/>
      <c r="H70" s="95"/>
      <c r="I70" s="88"/>
      <c r="J70" s="88"/>
      <c r="K70" s="88"/>
      <c r="L70" s="88"/>
      <c r="M70" s="73" t="s">
        <v>296</v>
      </c>
      <c r="N70" s="72" t="s">
        <v>134</v>
      </c>
      <c r="O70" s="88"/>
      <c r="P70" s="66">
        <v>453</v>
      </c>
      <c r="Q70" s="66"/>
      <c r="R70" s="66"/>
      <c r="S70" s="66"/>
      <c r="T70" s="75">
        <v>21305</v>
      </c>
      <c r="U70" s="75">
        <v>2130504</v>
      </c>
      <c r="V70" s="75" t="s">
        <v>43</v>
      </c>
      <c r="W70" s="88"/>
      <c r="X70" s="88"/>
      <c r="Y70" s="76">
        <v>453</v>
      </c>
    </row>
    <row r="71" spans="1:25" ht="69.95" customHeight="1">
      <c r="A71" s="88"/>
      <c r="B71" s="88"/>
      <c r="C71" s="88"/>
      <c r="D71" s="88"/>
      <c r="E71" s="88"/>
      <c r="F71" s="88"/>
      <c r="G71" s="92"/>
      <c r="H71" s="95"/>
      <c r="I71" s="88"/>
      <c r="J71" s="88"/>
      <c r="K71" s="88"/>
      <c r="L71" s="88"/>
      <c r="M71" s="73" t="s">
        <v>133</v>
      </c>
      <c r="N71" s="72" t="s">
        <v>134</v>
      </c>
      <c r="O71" s="88"/>
      <c r="P71" s="66">
        <v>458.69</v>
      </c>
      <c r="Q71" s="66"/>
      <c r="R71" s="66"/>
      <c r="S71" s="66"/>
      <c r="T71" s="75">
        <v>21305</v>
      </c>
      <c r="U71" s="75">
        <v>2130504</v>
      </c>
      <c r="V71" s="75" t="s">
        <v>43</v>
      </c>
      <c r="W71" s="88"/>
      <c r="X71" s="88"/>
      <c r="Y71" s="76">
        <v>0</v>
      </c>
    </row>
    <row r="72" spans="1:25" ht="84" customHeight="1">
      <c r="A72" s="66">
        <v>59</v>
      </c>
      <c r="B72" s="66" t="s">
        <v>297</v>
      </c>
      <c r="C72" s="66" t="s">
        <v>298</v>
      </c>
      <c r="D72" s="66" t="s">
        <v>46</v>
      </c>
      <c r="E72" s="66">
        <v>2019.08</v>
      </c>
      <c r="F72" s="66" t="s">
        <v>47</v>
      </c>
      <c r="G72" s="67" t="s">
        <v>299</v>
      </c>
      <c r="H72" s="69" t="s">
        <v>40</v>
      </c>
      <c r="I72" s="66"/>
      <c r="J72" s="66"/>
      <c r="K72" s="66"/>
      <c r="L72" s="66">
        <v>8</v>
      </c>
      <c r="M72" s="73" t="s">
        <v>133</v>
      </c>
      <c r="N72" s="72" t="s">
        <v>134</v>
      </c>
      <c r="O72" s="66">
        <v>130</v>
      </c>
      <c r="P72" s="66">
        <v>130</v>
      </c>
      <c r="Q72" s="66"/>
      <c r="R72" s="66"/>
      <c r="S72" s="66"/>
      <c r="T72" s="66">
        <v>21305</v>
      </c>
      <c r="U72" s="66">
        <v>2130504</v>
      </c>
      <c r="V72" s="66" t="s">
        <v>43</v>
      </c>
      <c r="W72" s="66"/>
      <c r="X72" s="66">
        <v>2019.11</v>
      </c>
      <c r="Y72" s="76">
        <v>83.875190000000003</v>
      </c>
    </row>
    <row r="73" spans="1:25" ht="408" customHeight="1">
      <c r="A73" s="66">
        <v>60</v>
      </c>
      <c r="B73" s="66" t="s">
        <v>300</v>
      </c>
      <c r="C73" s="66" t="s">
        <v>301</v>
      </c>
      <c r="D73" s="66" t="s">
        <v>137</v>
      </c>
      <c r="E73" s="66">
        <v>2019.11</v>
      </c>
      <c r="F73" s="66" t="s">
        <v>146</v>
      </c>
      <c r="G73" s="77" t="s">
        <v>302</v>
      </c>
      <c r="H73" s="69" t="s">
        <v>40</v>
      </c>
      <c r="I73" s="69"/>
      <c r="J73" s="69"/>
      <c r="K73" s="78"/>
      <c r="L73" s="78">
        <v>14612</v>
      </c>
      <c r="M73" s="73" t="s">
        <v>303</v>
      </c>
      <c r="N73" s="72" t="s">
        <v>304</v>
      </c>
      <c r="O73" s="66">
        <v>430.33</v>
      </c>
      <c r="P73" s="66">
        <v>430.33</v>
      </c>
      <c r="Q73" s="66"/>
      <c r="R73" s="66"/>
      <c r="S73" s="66"/>
      <c r="T73" s="66">
        <v>2130199</v>
      </c>
      <c r="U73" s="66">
        <v>2130505</v>
      </c>
      <c r="V73" s="66" t="s">
        <v>56</v>
      </c>
      <c r="W73" s="66"/>
      <c r="X73" s="66">
        <v>2019.12</v>
      </c>
      <c r="Y73" s="76">
        <v>179.48500000000001</v>
      </c>
    </row>
    <row r="74" spans="1:25" ht="291" customHeight="1">
      <c r="A74" s="66">
        <v>61</v>
      </c>
      <c r="B74" s="66" t="s">
        <v>305</v>
      </c>
      <c r="C74" s="66" t="s">
        <v>306</v>
      </c>
      <c r="D74" s="66" t="s">
        <v>137</v>
      </c>
      <c r="E74" s="66">
        <v>2019.11</v>
      </c>
      <c r="F74" s="66" t="s">
        <v>146</v>
      </c>
      <c r="G74" s="67" t="s">
        <v>307</v>
      </c>
      <c r="H74" s="69" t="s">
        <v>40</v>
      </c>
      <c r="I74" s="69"/>
      <c r="J74" s="69"/>
      <c r="K74" s="78"/>
      <c r="L74" s="78">
        <v>2251</v>
      </c>
      <c r="M74" s="73" t="s">
        <v>303</v>
      </c>
      <c r="N74" s="72" t="s">
        <v>304</v>
      </c>
      <c r="O74" s="66">
        <v>243.11680000000001</v>
      </c>
      <c r="P74" s="66">
        <v>243.11680000000001</v>
      </c>
      <c r="Q74" s="66"/>
      <c r="R74" s="66"/>
      <c r="S74" s="66"/>
      <c r="T74" s="66">
        <v>2130199</v>
      </c>
      <c r="U74" s="66">
        <v>2130505</v>
      </c>
      <c r="V74" s="66" t="s">
        <v>56</v>
      </c>
      <c r="W74" s="66"/>
      <c r="X74" s="66">
        <v>2019.12</v>
      </c>
      <c r="Y74" s="76">
        <v>64.4512</v>
      </c>
    </row>
    <row r="75" spans="1:25" ht="93.75">
      <c r="A75" s="66">
        <v>62</v>
      </c>
      <c r="B75" s="66" t="s">
        <v>308</v>
      </c>
      <c r="C75" s="66" t="s">
        <v>309</v>
      </c>
      <c r="D75" s="66" t="s">
        <v>310</v>
      </c>
      <c r="E75" s="66">
        <v>2019.11</v>
      </c>
      <c r="F75" s="66" t="s">
        <v>146</v>
      </c>
      <c r="G75" s="67" t="s">
        <v>311</v>
      </c>
      <c r="H75" s="69" t="s">
        <v>40</v>
      </c>
      <c r="I75" s="69"/>
      <c r="J75" s="69"/>
      <c r="K75" s="78"/>
      <c r="L75" s="78">
        <v>462</v>
      </c>
      <c r="M75" s="73" t="s">
        <v>303</v>
      </c>
      <c r="N75" s="72" t="s">
        <v>304</v>
      </c>
      <c r="O75" s="66">
        <v>37.53</v>
      </c>
      <c r="P75" s="66">
        <v>37.53</v>
      </c>
      <c r="Q75" s="66"/>
      <c r="R75" s="66"/>
      <c r="S75" s="66"/>
      <c r="T75" s="66">
        <v>2130199</v>
      </c>
      <c r="U75" s="66">
        <v>2130505</v>
      </c>
      <c r="V75" s="66" t="s">
        <v>56</v>
      </c>
      <c r="W75" s="66"/>
      <c r="X75" s="66">
        <v>2019.11</v>
      </c>
      <c r="Y75" s="76">
        <v>23.247</v>
      </c>
    </row>
    <row r="76" spans="1:25" ht="93.75">
      <c r="A76" s="66">
        <v>63</v>
      </c>
      <c r="B76" s="66" t="s">
        <v>312</v>
      </c>
      <c r="C76" s="66" t="s">
        <v>313</v>
      </c>
      <c r="D76" s="66" t="s">
        <v>137</v>
      </c>
      <c r="E76" s="66">
        <v>2019.11</v>
      </c>
      <c r="F76" s="66" t="s">
        <v>146</v>
      </c>
      <c r="G76" s="67" t="s">
        <v>314</v>
      </c>
      <c r="H76" s="69" t="s">
        <v>40</v>
      </c>
      <c r="I76" s="69"/>
      <c r="J76" s="69"/>
      <c r="K76" s="78"/>
      <c r="L76" s="78">
        <v>2251</v>
      </c>
      <c r="M76" s="73" t="s">
        <v>303</v>
      </c>
      <c r="N76" s="72" t="s">
        <v>304</v>
      </c>
      <c r="O76" s="66">
        <v>137.69999999999999</v>
      </c>
      <c r="P76" s="66">
        <v>137.69999999999999</v>
      </c>
      <c r="Q76" s="66"/>
      <c r="R76" s="66"/>
      <c r="S76" s="66"/>
      <c r="T76" s="66">
        <v>2130199</v>
      </c>
      <c r="U76" s="66">
        <v>2130505</v>
      </c>
      <c r="V76" s="66" t="s">
        <v>56</v>
      </c>
      <c r="W76" s="66"/>
      <c r="X76" s="66">
        <v>2019.11</v>
      </c>
      <c r="Y76" s="76">
        <v>25.936371999999999</v>
      </c>
    </row>
    <row r="77" spans="1:25" ht="408" customHeight="1">
      <c r="A77" s="66">
        <v>64</v>
      </c>
      <c r="B77" s="66" t="s">
        <v>315</v>
      </c>
      <c r="C77" s="66" t="s">
        <v>316</v>
      </c>
      <c r="D77" s="66" t="s">
        <v>137</v>
      </c>
      <c r="E77" s="66">
        <v>2019.11</v>
      </c>
      <c r="F77" s="66" t="s">
        <v>146</v>
      </c>
      <c r="G77" s="77" t="s">
        <v>317</v>
      </c>
      <c r="H77" s="69" t="s">
        <v>40</v>
      </c>
      <c r="I77" s="69"/>
      <c r="J77" s="69"/>
      <c r="K77" s="78"/>
      <c r="L77" s="78">
        <v>14386</v>
      </c>
      <c r="M77" s="73" t="s">
        <v>303</v>
      </c>
      <c r="N77" s="72" t="s">
        <v>304</v>
      </c>
      <c r="O77" s="66">
        <v>777.26800000000003</v>
      </c>
      <c r="P77" s="66">
        <v>777.26800000000003</v>
      </c>
      <c r="Q77" s="66"/>
      <c r="R77" s="66"/>
      <c r="S77" s="66"/>
      <c r="T77" s="66">
        <v>2130199</v>
      </c>
      <c r="U77" s="66">
        <v>2130505</v>
      </c>
      <c r="V77" s="66" t="s">
        <v>56</v>
      </c>
      <c r="W77" s="66"/>
      <c r="X77" s="66">
        <v>2019.11</v>
      </c>
      <c r="Y77" s="76">
        <v>118.6314</v>
      </c>
    </row>
    <row r="78" spans="1:25" ht="60.95" customHeight="1">
      <c r="A78" s="88">
        <v>65</v>
      </c>
      <c r="B78" s="88" t="s">
        <v>318</v>
      </c>
      <c r="C78" s="88" t="s">
        <v>319</v>
      </c>
      <c r="D78" s="88" t="s">
        <v>87</v>
      </c>
      <c r="E78" s="91">
        <v>2019.1</v>
      </c>
      <c r="F78" s="88" t="s">
        <v>146</v>
      </c>
      <c r="G78" s="88" t="s">
        <v>320</v>
      </c>
      <c r="H78" s="95" t="s">
        <v>40</v>
      </c>
      <c r="I78" s="95"/>
      <c r="J78" s="95"/>
      <c r="K78" s="96"/>
      <c r="L78" s="96">
        <v>327</v>
      </c>
      <c r="M78" s="79" t="s">
        <v>41</v>
      </c>
      <c r="N78" s="80" t="s">
        <v>42</v>
      </c>
      <c r="O78" s="88">
        <f>SUM(P78:S81)</f>
        <v>1837.5627999999999</v>
      </c>
      <c r="P78" s="66">
        <v>133.18</v>
      </c>
      <c r="Q78" s="75"/>
      <c r="R78" s="75"/>
      <c r="S78" s="75"/>
      <c r="T78" s="75">
        <v>21305</v>
      </c>
      <c r="U78" s="75">
        <v>2130505</v>
      </c>
      <c r="V78" s="75" t="s">
        <v>43</v>
      </c>
      <c r="W78" s="88"/>
      <c r="X78" s="88">
        <v>2019.11</v>
      </c>
      <c r="Y78" s="76">
        <v>0</v>
      </c>
    </row>
    <row r="79" spans="1:25" ht="60.95" customHeight="1">
      <c r="A79" s="88"/>
      <c r="B79" s="88"/>
      <c r="C79" s="88"/>
      <c r="D79" s="88"/>
      <c r="E79" s="91"/>
      <c r="F79" s="88"/>
      <c r="G79" s="88"/>
      <c r="H79" s="95"/>
      <c r="I79" s="95"/>
      <c r="J79" s="95"/>
      <c r="K79" s="96"/>
      <c r="L79" s="96"/>
      <c r="M79" s="79" t="s">
        <v>321</v>
      </c>
      <c r="N79" s="80" t="s">
        <v>322</v>
      </c>
      <c r="O79" s="88"/>
      <c r="P79" s="66">
        <v>47.51</v>
      </c>
      <c r="Q79" s="75"/>
      <c r="R79" s="75"/>
      <c r="S79" s="75"/>
      <c r="T79" s="75">
        <v>2070904</v>
      </c>
      <c r="U79" s="75">
        <v>2130505</v>
      </c>
      <c r="V79" s="75" t="s">
        <v>56</v>
      </c>
      <c r="W79" s="88"/>
      <c r="X79" s="88"/>
      <c r="Y79" s="76">
        <v>0</v>
      </c>
    </row>
    <row r="80" spans="1:25" ht="60.95" customHeight="1">
      <c r="A80" s="88"/>
      <c r="B80" s="88"/>
      <c r="C80" s="88"/>
      <c r="D80" s="88"/>
      <c r="E80" s="91"/>
      <c r="F80" s="88"/>
      <c r="G80" s="88"/>
      <c r="H80" s="95"/>
      <c r="I80" s="95"/>
      <c r="J80" s="95"/>
      <c r="K80" s="96"/>
      <c r="L80" s="96"/>
      <c r="M80" s="79" t="s">
        <v>323</v>
      </c>
      <c r="N80" s="80" t="s">
        <v>324</v>
      </c>
      <c r="O80" s="88"/>
      <c r="P80" s="66">
        <v>419.08</v>
      </c>
      <c r="Q80" s="75"/>
      <c r="R80" s="75"/>
      <c r="S80" s="75"/>
      <c r="T80" s="75">
        <v>2110499</v>
      </c>
      <c r="U80" s="75">
        <v>2130505</v>
      </c>
      <c r="V80" s="75" t="s">
        <v>56</v>
      </c>
      <c r="W80" s="88"/>
      <c r="X80" s="88"/>
      <c r="Y80" s="76">
        <v>0</v>
      </c>
    </row>
    <row r="81" spans="1:27" ht="107.1" customHeight="1">
      <c r="A81" s="88"/>
      <c r="B81" s="88"/>
      <c r="C81" s="88"/>
      <c r="D81" s="88"/>
      <c r="E81" s="91"/>
      <c r="F81" s="88"/>
      <c r="G81" s="88"/>
      <c r="H81" s="95"/>
      <c r="I81" s="95"/>
      <c r="J81" s="95"/>
      <c r="K81" s="96"/>
      <c r="L81" s="96"/>
      <c r="M81" s="79" t="s">
        <v>303</v>
      </c>
      <c r="N81" s="80" t="s">
        <v>304</v>
      </c>
      <c r="O81" s="88"/>
      <c r="P81" s="66">
        <f>919.06+318.7328</f>
        <v>1237.7927999999999</v>
      </c>
      <c r="Q81" s="75"/>
      <c r="R81" s="75"/>
      <c r="S81" s="75"/>
      <c r="T81" s="75">
        <v>2130199</v>
      </c>
      <c r="U81" s="75">
        <v>2130505</v>
      </c>
      <c r="V81" s="75" t="s">
        <v>56</v>
      </c>
      <c r="W81" s="88"/>
      <c r="X81" s="88"/>
      <c r="Y81" s="76">
        <v>0</v>
      </c>
    </row>
    <row r="82" spans="1:27" ht="75">
      <c r="A82" s="66">
        <v>66</v>
      </c>
      <c r="B82" s="66" t="s">
        <v>325</v>
      </c>
      <c r="C82" s="66" t="s">
        <v>326</v>
      </c>
      <c r="D82" s="66" t="s">
        <v>79</v>
      </c>
      <c r="E82" s="66">
        <v>2019.06</v>
      </c>
      <c r="F82" s="66" t="s">
        <v>327</v>
      </c>
      <c r="G82" s="67" t="s">
        <v>328</v>
      </c>
      <c r="H82" s="66"/>
      <c r="I82" s="69" t="s">
        <v>40</v>
      </c>
      <c r="J82" s="66"/>
      <c r="K82" s="66"/>
      <c r="L82" s="66">
        <v>1958</v>
      </c>
      <c r="M82" s="73" t="s">
        <v>329</v>
      </c>
      <c r="N82" s="72" t="s">
        <v>42</v>
      </c>
      <c r="O82" s="66">
        <f t="shared" ref="O82:O89" si="4">SUM(P82:S82)</f>
        <v>600</v>
      </c>
      <c r="P82" s="66">
        <v>600</v>
      </c>
      <c r="Q82" s="66"/>
      <c r="R82" s="66"/>
      <c r="S82" s="66"/>
      <c r="T82" s="66">
        <v>21305</v>
      </c>
      <c r="U82" s="66">
        <v>2130504</v>
      </c>
      <c r="V82" s="66" t="s">
        <v>43</v>
      </c>
      <c r="W82" s="66"/>
      <c r="X82" s="66">
        <v>2019.08</v>
      </c>
      <c r="Y82" s="76">
        <v>557.93641700000001</v>
      </c>
    </row>
    <row r="83" spans="1:27" ht="75">
      <c r="A83" s="66">
        <v>67</v>
      </c>
      <c r="B83" s="66" t="s">
        <v>330</v>
      </c>
      <c r="C83" s="66" t="s">
        <v>331</v>
      </c>
      <c r="D83" s="66" t="s">
        <v>71</v>
      </c>
      <c r="E83" s="66">
        <v>2019.06</v>
      </c>
      <c r="F83" s="66" t="s">
        <v>327</v>
      </c>
      <c r="G83" s="67" t="s">
        <v>332</v>
      </c>
      <c r="H83" s="66"/>
      <c r="I83" s="69" t="s">
        <v>40</v>
      </c>
      <c r="J83" s="66"/>
      <c r="K83" s="66"/>
      <c r="L83" s="66">
        <v>163</v>
      </c>
      <c r="M83" s="73" t="s">
        <v>329</v>
      </c>
      <c r="N83" s="72" t="s">
        <v>42</v>
      </c>
      <c r="O83" s="66">
        <f t="shared" si="4"/>
        <v>724</v>
      </c>
      <c r="P83" s="66">
        <v>724</v>
      </c>
      <c r="Q83" s="66"/>
      <c r="R83" s="66"/>
      <c r="S83" s="66"/>
      <c r="T83" s="66">
        <v>21305</v>
      </c>
      <c r="U83" s="66">
        <v>2130504</v>
      </c>
      <c r="V83" s="66" t="s">
        <v>43</v>
      </c>
      <c r="W83" s="66"/>
      <c r="X83" s="66">
        <v>2019.08</v>
      </c>
      <c r="Y83" s="76">
        <v>662.219109</v>
      </c>
    </row>
    <row r="84" spans="1:27" ht="56.25">
      <c r="A84" s="66">
        <v>68</v>
      </c>
      <c r="B84" s="66" t="s">
        <v>333</v>
      </c>
      <c r="C84" s="66" t="s">
        <v>334</v>
      </c>
      <c r="D84" s="66" t="s">
        <v>79</v>
      </c>
      <c r="E84" s="66">
        <v>2019.06</v>
      </c>
      <c r="F84" s="66" t="s">
        <v>327</v>
      </c>
      <c r="G84" s="67" t="s">
        <v>335</v>
      </c>
      <c r="H84" s="66"/>
      <c r="I84" s="69" t="s">
        <v>40</v>
      </c>
      <c r="J84" s="66"/>
      <c r="K84" s="66"/>
      <c r="L84" s="66">
        <v>531</v>
      </c>
      <c r="M84" s="73" t="s">
        <v>329</v>
      </c>
      <c r="N84" s="72" t="s">
        <v>42</v>
      </c>
      <c r="O84" s="66">
        <f t="shared" si="4"/>
        <v>685</v>
      </c>
      <c r="P84" s="66">
        <v>685</v>
      </c>
      <c r="Q84" s="66"/>
      <c r="R84" s="66"/>
      <c r="S84" s="66"/>
      <c r="T84" s="66">
        <v>21305</v>
      </c>
      <c r="U84" s="66">
        <v>2130504</v>
      </c>
      <c r="V84" s="66" t="s">
        <v>43</v>
      </c>
      <c r="W84" s="66"/>
      <c r="X84" s="66">
        <v>2019.08</v>
      </c>
      <c r="Y84" s="76">
        <v>637.05475799999999</v>
      </c>
    </row>
    <row r="85" spans="1:27" ht="75">
      <c r="A85" s="66">
        <v>69</v>
      </c>
      <c r="B85" s="66" t="s">
        <v>336</v>
      </c>
      <c r="C85" s="66" t="s">
        <v>337</v>
      </c>
      <c r="D85" s="66" t="s">
        <v>92</v>
      </c>
      <c r="E85" s="66">
        <v>2019.06</v>
      </c>
      <c r="F85" s="66" t="s">
        <v>327</v>
      </c>
      <c r="G85" s="67" t="s">
        <v>338</v>
      </c>
      <c r="H85" s="66"/>
      <c r="I85" s="69" t="s">
        <v>40</v>
      </c>
      <c r="J85" s="66"/>
      <c r="K85" s="66"/>
      <c r="L85" s="66">
        <v>812</v>
      </c>
      <c r="M85" s="73" t="s">
        <v>329</v>
      </c>
      <c r="N85" s="72" t="s">
        <v>42</v>
      </c>
      <c r="O85" s="66">
        <f t="shared" si="4"/>
        <v>780</v>
      </c>
      <c r="P85" s="66">
        <v>780</v>
      </c>
      <c r="Q85" s="66"/>
      <c r="R85" s="66"/>
      <c r="S85" s="66"/>
      <c r="T85" s="66">
        <v>21305</v>
      </c>
      <c r="U85" s="66">
        <v>2130504</v>
      </c>
      <c r="V85" s="66" t="s">
        <v>43</v>
      </c>
      <c r="W85" s="66"/>
      <c r="X85" s="66">
        <v>2019.08</v>
      </c>
      <c r="Y85" s="76">
        <v>761.26010299999996</v>
      </c>
    </row>
    <row r="86" spans="1:27" ht="112.5">
      <c r="A86" s="66">
        <v>70</v>
      </c>
      <c r="B86" s="66" t="s">
        <v>339</v>
      </c>
      <c r="C86" s="66" t="s">
        <v>340</v>
      </c>
      <c r="D86" s="66" t="s">
        <v>71</v>
      </c>
      <c r="E86" s="66">
        <v>2019.06</v>
      </c>
      <c r="F86" s="66" t="s">
        <v>327</v>
      </c>
      <c r="G86" s="67" t="s">
        <v>341</v>
      </c>
      <c r="H86" s="66"/>
      <c r="I86" s="69" t="s">
        <v>40</v>
      </c>
      <c r="J86" s="66"/>
      <c r="K86" s="66"/>
      <c r="L86" s="66">
        <v>437</v>
      </c>
      <c r="M86" s="73" t="s">
        <v>329</v>
      </c>
      <c r="N86" s="72" t="s">
        <v>42</v>
      </c>
      <c r="O86" s="66">
        <f t="shared" si="4"/>
        <v>397</v>
      </c>
      <c r="P86" s="66">
        <v>397</v>
      </c>
      <c r="Q86" s="66"/>
      <c r="R86" s="66"/>
      <c r="S86" s="66"/>
      <c r="T86" s="66">
        <v>21305</v>
      </c>
      <c r="U86" s="66">
        <v>2130504</v>
      </c>
      <c r="V86" s="66" t="s">
        <v>43</v>
      </c>
      <c r="W86" s="66"/>
      <c r="X86" s="66">
        <v>2019.08</v>
      </c>
      <c r="Y86" s="76">
        <v>362.86742900000002</v>
      </c>
    </row>
    <row r="87" spans="1:27" ht="125.1" customHeight="1">
      <c r="A87" s="66">
        <v>71</v>
      </c>
      <c r="B87" s="66" t="s">
        <v>342</v>
      </c>
      <c r="C87" s="66" t="s">
        <v>343</v>
      </c>
      <c r="D87" s="66" t="s">
        <v>79</v>
      </c>
      <c r="E87" s="66">
        <v>2019.06</v>
      </c>
      <c r="F87" s="66" t="s">
        <v>327</v>
      </c>
      <c r="G87" s="67" t="s">
        <v>344</v>
      </c>
      <c r="H87" s="66"/>
      <c r="I87" s="69" t="s">
        <v>40</v>
      </c>
      <c r="J87" s="66"/>
      <c r="K87" s="66"/>
      <c r="L87" s="66">
        <v>414</v>
      </c>
      <c r="M87" s="73" t="s">
        <v>329</v>
      </c>
      <c r="N87" s="72" t="s">
        <v>42</v>
      </c>
      <c r="O87" s="66">
        <f t="shared" si="4"/>
        <v>764</v>
      </c>
      <c r="P87" s="66">
        <v>764</v>
      </c>
      <c r="Q87" s="66"/>
      <c r="R87" s="66"/>
      <c r="S87" s="66"/>
      <c r="T87" s="66">
        <v>21305</v>
      </c>
      <c r="U87" s="66">
        <v>2130504</v>
      </c>
      <c r="V87" s="66" t="s">
        <v>43</v>
      </c>
      <c r="W87" s="66"/>
      <c r="X87" s="66">
        <v>2019.08</v>
      </c>
      <c r="Y87" s="76">
        <v>712.62535600000001</v>
      </c>
    </row>
    <row r="88" spans="1:27" ht="93.75">
      <c r="A88" s="66">
        <v>72</v>
      </c>
      <c r="B88" s="66" t="s">
        <v>345</v>
      </c>
      <c r="C88" s="66" t="s">
        <v>346</v>
      </c>
      <c r="D88" s="66" t="s">
        <v>87</v>
      </c>
      <c r="E88" s="66">
        <v>2019.06</v>
      </c>
      <c r="F88" s="66" t="s">
        <v>327</v>
      </c>
      <c r="G88" s="67" t="s">
        <v>347</v>
      </c>
      <c r="H88" s="66"/>
      <c r="I88" s="69" t="s">
        <v>40</v>
      </c>
      <c r="J88" s="66"/>
      <c r="K88" s="66"/>
      <c r="L88" s="66">
        <v>483</v>
      </c>
      <c r="M88" s="73" t="s">
        <v>329</v>
      </c>
      <c r="N88" s="72" t="s">
        <v>42</v>
      </c>
      <c r="O88" s="66">
        <f t="shared" si="4"/>
        <v>600</v>
      </c>
      <c r="P88" s="66">
        <v>600</v>
      </c>
      <c r="Q88" s="66"/>
      <c r="R88" s="66"/>
      <c r="S88" s="66"/>
      <c r="T88" s="66">
        <v>21305</v>
      </c>
      <c r="U88" s="66">
        <v>2130504</v>
      </c>
      <c r="V88" s="66" t="s">
        <v>43</v>
      </c>
      <c r="W88" s="66"/>
      <c r="X88" s="66">
        <v>2019.08</v>
      </c>
      <c r="Y88" s="76">
        <v>560.65501800000004</v>
      </c>
    </row>
    <row r="89" spans="1:27" ht="75">
      <c r="A89" s="66">
        <v>73</v>
      </c>
      <c r="B89" s="66" t="s">
        <v>348</v>
      </c>
      <c r="C89" s="66" t="s">
        <v>349</v>
      </c>
      <c r="D89" s="66" t="s">
        <v>350</v>
      </c>
      <c r="E89" s="66">
        <v>2019.06</v>
      </c>
      <c r="F89" s="66" t="s">
        <v>327</v>
      </c>
      <c r="G89" s="67" t="s">
        <v>351</v>
      </c>
      <c r="H89" s="66"/>
      <c r="I89" s="69" t="s">
        <v>40</v>
      </c>
      <c r="J89" s="66"/>
      <c r="K89" s="66"/>
      <c r="L89" s="66">
        <v>1899</v>
      </c>
      <c r="M89" s="73" t="s">
        <v>352</v>
      </c>
      <c r="N89" s="72" t="s">
        <v>63</v>
      </c>
      <c r="O89" s="66">
        <f t="shared" si="4"/>
        <v>250</v>
      </c>
      <c r="P89" s="66"/>
      <c r="Q89" s="66">
        <v>250</v>
      </c>
      <c r="R89" s="66"/>
      <c r="S89" s="66"/>
      <c r="T89" s="66">
        <v>21305</v>
      </c>
      <c r="U89" s="66">
        <v>2130504</v>
      </c>
      <c r="V89" s="66" t="s">
        <v>43</v>
      </c>
      <c r="W89" s="66"/>
      <c r="X89" s="66">
        <v>2019.08</v>
      </c>
      <c r="Y89" s="76">
        <v>229.93539000000001</v>
      </c>
    </row>
    <row r="90" spans="1:27" ht="54.95" customHeight="1">
      <c r="A90" s="88">
        <v>74</v>
      </c>
      <c r="B90" s="88" t="s">
        <v>353</v>
      </c>
      <c r="C90" s="88" t="s">
        <v>354</v>
      </c>
      <c r="D90" s="88" t="s">
        <v>355</v>
      </c>
      <c r="E90" s="88">
        <v>2019.09</v>
      </c>
      <c r="F90" s="88" t="s">
        <v>327</v>
      </c>
      <c r="G90" s="92" t="s">
        <v>356</v>
      </c>
      <c r="H90" s="88"/>
      <c r="I90" s="95" t="s">
        <v>40</v>
      </c>
      <c r="J90" s="88"/>
      <c r="K90" s="88"/>
      <c r="L90" s="88">
        <v>17173</v>
      </c>
      <c r="M90" s="73" t="s">
        <v>357</v>
      </c>
      <c r="N90" s="72" t="s">
        <v>358</v>
      </c>
      <c r="O90" s="88">
        <f>SUM(P90:S101)</f>
        <v>7851.9524000000001</v>
      </c>
      <c r="P90" s="66">
        <v>10</v>
      </c>
      <c r="Q90" s="73"/>
      <c r="R90" s="66"/>
      <c r="S90" s="66"/>
      <c r="T90" s="66">
        <v>2130319</v>
      </c>
      <c r="U90" s="88">
        <v>2130504</v>
      </c>
      <c r="V90" s="66" t="s">
        <v>56</v>
      </c>
      <c r="W90" s="88"/>
      <c r="X90" s="88">
        <v>2019.11</v>
      </c>
      <c r="Y90" s="82">
        <v>10</v>
      </c>
      <c r="AA90" s="83"/>
    </row>
    <row r="91" spans="1:27" ht="54.95" customHeight="1">
      <c r="A91" s="88"/>
      <c r="B91" s="88"/>
      <c r="C91" s="88"/>
      <c r="D91" s="88"/>
      <c r="E91" s="88"/>
      <c r="F91" s="88"/>
      <c r="G91" s="92"/>
      <c r="H91" s="88"/>
      <c r="I91" s="95"/>
      <c r="J91" s="88"/>
      <c r="K91" s="88"/>
      <c r="L91" s="88"/>
      <c r="M91" s="73" t="s">
        <v>359</v>
      </c>
      <c r="N91" s="72" t="s">
        <v>360</v>
      </c>
      <c r="O91" s="88"/>
      <c r="P91" s="73">
        <v>871</v>
      </c>
      <c r="Q91" s="73"/>
      <c r="R91" s="66"/>
      <c r="S91" s="66"/>
      <c r="T91" s="66">
        <v>2130199</v>
      </c>
      <c r="U91" s="88"/>
      <c r="V91" s="66" t="s">
        <v>56</v>
      </c>
      <c r="W91" s="88"/>
      <c r="X91" s="88"/>
      <c r="Y91" s="82">
        <v>871</v>
      </c>
    </row>
    <row r="92" spans="1:27" ht="54.95" customHeight="1">
      <c r="A92" s="88"/>
      <c r="B92" s="88"/>
      <c r="C92" s="88"/>
      <c r="D92" s="88"/>
      <c r="E92" s="88"/>
      <c r="F92" s="88"/>
      <c r="G92" s="92"/>
      <c r="H92" s="88"/>
      <c r="I92" s="95"/>
      <c r="J92" s="88"/>
      <c r="K92" s="88"/>
      <c r="L92" s="88"/>
      <c r="M92" s="73" t="s">
        <v>361</v>
      </c>
      <c r="N92" s="72" t="s">
        <v>362</v>
      </c>
      <c r="O92" s="88"/>
      <c r="P92" s="73">
        <v>499.63</v>
      </c>
      <c r="Q92" s="73"/>
      <c r="R92" s="66"/>
      <c r="S92" s="66"/>
      <c r="T92" s="66">
        <v>2130299</v>
      </c>
      <c r="U92" s="88"/>
      <c r="V92" s="66" t="s">
        <v>56</v>
      </c>
      <c r="W92" s="88"/>
      <c r="X92" s="88"/>
      <c r="Y92" s="82">
        <v>499.63</v>
      </c>
    </row>
    <row r="93" spans="1:27" ht="54.95" customHeight="1">
      <c r="A93" s="88"/>
      <c r="B93" s="88"/>
      <c r="C93" s="88"/>
      <c r="D93" s="88"/>
      <c r="E93" s="88"/>
      <c r="F93" s="88"/>
      <c r="G93" s="92"/>
      <c r="H93" s="88"/>
      <c r="I93" s="95"/>
      <c r="J93" s="88"/>
      <c r="K93" s="88"/>
      <c r="L93" s="88"/>
      <c r="M93" s="73" t="s">
        <v>363</v>
      </c>
      <c r="N93" s="72" t="s">
        <v>360</v>
      </c>
      <c r="O93" s="88"/>
      <c r="P93" s="73">
        <v>150</v>
      </c>
      <c r="Q93" s="73"/>
      <c r="R93" s="66"/>
      <c r="S93" s="66"/>
      <c r="T93" s="66">
        <v>2130299</v>
      </c>
      <c r="U93" s="88"/>
      <c r="V93" s="66" t="s">
        <v>56</v>
      </c>
      <c r="W93" s="88"/>
      <c r="X93" s="88"/>
      <c r="Y93" s="82">
        <v>150</v>
      </c>
    </row>
    <row r="94" spans="1:27" ht="54.95" customHeight="1">
      <c r="A94" s="88"/>
      <c r="B94" s="88"/>
      <c r="C94" s="88"/>
      <c r="D94" s="88"/>
      <c r="E94" s="88"/>
      <c r="F94" s="88"/>
      <c r="G94" s="92"/>
      <c r="H94" s="88"/>
      <c r="I94" s="95"/>
      <c r="J94" s="88"/>
      <c r="K94" s="88"/>
      <c r="L94" s="88"/>
      <c r="M94" s="73" t="s">
        <v>133</v>
      </c>
      <c r="N94" s="72" t="s">
        <v>134</v>
      </c>
      <c r="O94" s="88"/>
      <c r="P94" s="73">
        <v>2552.77</v>
      </c>
      <c r="Q94" s="73"/>
      <c r="R94" s="66"/>
      <c r="S94" s="66"/>
      <c r="T94" s="66">
        <v>21305</v>
      </c>
      <c r="U94" s="88"/>
      <c r="V94" s="66" t="s">
        <v>43</v>
      </c>
      <c r="W94" s="88"/>
      <c r="X94" s="88"/>
      <c r="Y94" s="82">
        <v>2548.3087009999999</v>
      </c>
    </row>
    <row r="95" spans="1:27" ht="54.95" customHeight="1">
      <c r="A95" s="88"/>
      <c r="B95" s="88"/>
      <c r="C95" s="88"/>
      <c r="D95" s="88"/>
      <c r="E95" s="88"/>
      <c r="F95" s="88"/>
      <c r="G95" s="92"/>
      <c r="H95" s="88"/>
      <c r="I95" s="95"/>
      <c r="J95" s="88"/>
      <c r="K95" s="88"/>
      <c r="L95" s="88"/>
      <c r="M95" s="73" t="s">
        <v>321</v>
      </c>
      <c r="N95" s="72" t="s">
        <v>364</v>
      </c>
      <c r="O95" s="88"/>
      <c r="P95" s="73">
        <v>104.14</v>
      </c>
      <c r="Q95" s="73"/>
      <c r="R95" s="66"/>
      <c r="S95" s="66"/>
      <c r="T95" s="66">
        <v>2070904</v>
      </c>
      <c r="U95" s="88"/>
      <c r="V95" s="66" t="s">
        <v>56</v>
      </c>
      <c r="W95" s="88"/>
      <c r="X95" s="88"/>
      <c r="Y95" s="82">
        <v>99.678700000000006</v>
      </c>
    </row>
    <row r="96" spans="1:27" ht="54.95" customHeight="1">
      <c r="A96" s="88"/>
      <c r="B96" s="88"/>
      <c r="C96" s="88"/>
      <c r="D96" s="88"/>
      <c r="E96" s="88"/>
      <c r="F96" s="88"/>
      <c r="G96" s="92"/>
      <c r="H96" s="88"/>
      <c r="I96" s="95"/>
      <c r="J96" s="88"/>
      <c r="K96" s="88"/>
      <c r="L96" s="88"/>
      <c r="M96" s="73" t="s">
        <v>303</v>
      </c>
      <c r="N96" s="72" t="s">
        <v>304</v>
      </c>
      <c r="O96" s="88"/>
      <c r="P96" s="73">
        <v>491.4624</v>
      </c>
      <c r="Q96" s="73"/>
      <c r="R96" s="66"/>
      <c r="S96" s="66"/>
      <c r="T96" s="66">
        <v>2130199</v>
      </c>
      <c r="U96" s="88"/>
      <c r="V96" s="66" t="s">
        <v>56</v>
      </c>
      <c r="W96" s="88"/>
      <c r="X96" s="88"/>
      <c r="Y96" s="82">
        <v>491.4624</v>
      </c>
    </row>
    <row r="97" spans="1:27" ht="54.95" customHeight="1">
      <c r="A97" s="88"/>
      <c r="B97" s="88"/>
      <c r="C97" s="88"/>
      <c r="D97" s="88"/>
      <c r="E97" s="88"/>
      <c r="F97" s="88"/>
      <c r="G97" s="92"/>
      <c r="H97" s="88"/>
      <c r="I97" s="95"/>
      <c r="J97" s="88"/>
      <c r="K97" s="88"/>
      <c r="L97" s="88"/>
      <c r="M97" s="73" t="s">
        <v>365</v>
      </c>
      <c r="N97" s="72" t="s">
        <v>366</v>
      </c>
      <c r="O97" s="88"/>
      <c r="P97" s="73">
        <v>384.95</v>
      </c>
      <c r="Q97" s="73"/>
      <c r="R97" s="66"/>
      <c r="S97" s="66"/>
      <c r="T97" s="66">
        <v>2110804</v>
      </c>
      <c r="U97" s="88"/>
      <c r="V97" s="66" t="s">
        <v>56</v>
      </c>
      <c r="W97" s="88"/>
      <c r="X97" s="88"/>
      <c r="Y97" s="82">
        <v>384.95</v>
      </c>
    </row>
    <row r="98" spans="1:27" ht="54.95" customHeight="1">
      <c r="A98" s="88"/>
      <c r="B98" s="88"/>
      <c r="C98" s="88"/>
      <c r="D98" s="88"/>
      <c r="E98" s="88"/>
      <c r="F98" s="88"/>
      <c r="G98" s="92"/>
      <c r="H98" s="88"/>
      <c r="I98" s="95"/>
      <c r="J98" s="88"/>
      <c r="K98" s="88"/>
      <c r="L98" s="88"/>
      <c r="M98" s="73" t="s">
        <v>365</v>
      </c>
      <c r="N98" s="72" t="s">
        <v>367</v>
      </c>
      <c r="O98" s="88"/>
      <c r="P98" s="73">
        <v>1200</v>
      </c>
      <c r="Q98" s="73"/>
      <c r="R98" s="66"/>
      <c r="S98" s="66"/>
      <c r="T98" s="66">
        <v>2130335</v>
      </c>
      <c r="U98" s="88"/>
      <c r="V98" s="66" t="s">
        <v>56</v>
      </c>
      <c r="W98" s="88"/>
      <c r="X98" s="88"/>
      <c r="Y98" s="82">
        <v>1200</v>
      </c>
    </row>
    <row r="99" spans="1:27" ht="54.95" customHeight="1">
      <c r="A99" s="88"/>
      <c r="B99" s="88"/>
      <c r="C99" s="88"/>
      <c r="D99" s="88"/>
      <c r="E99" s="88"/>
      <c r="F99" s="88"/>
      <c r="G99" s="92"/>
      <c r="H99" s="88"/>
      <c r="I99" s="95"/>
      <c r="J99" s="88"/>
      <c r="K99" s="88"/>
      <c r="L99" s="88"/>
      <c r="M99" s="73" t="s">
        <v>365</v>
      </c>
      <c r="N99" s="72" t="s">
        <v>368</v>
      </c>
      <c r="O99" s="88"/>
      <c r="P99" s="73">
        <v>528</v>
      </c>
      <c r="Q99" s="73"/>
      <c r="R99" s="66"/>
      <c r="S99" s="66"/>
      <c r="T99" s="66">
        <v>2130142</v>
      </c>
      <c r="U99" s="88"/>
      <c r="V99" s="66" t="s">
        <v>56</v>
      </c>
      <c r="W99" s="88"/>
      <c r="X99" s="88"/>
      <c r="Y99" s="82">
        <v>528</v>
      </c>
    </row>
    <row r="100" spans="1:27" ht="54.95" customHeight="1">
      <c r="A100" s="88"/>
      <c r="B100" s="88"/>
      <c r="C100" s="88"/>
      <c r="D100" s="88"/>
      <c r="E100" s="88"/>
      <c r="F100" s="88"/>
      <c r="G100" s="92"/>
      <c r="H100" s="88"/>
      <c r="I100" s="95"/>
      <c r="J100" s="88"/>
      <c r="K100" s="88"/>
      <c r="L100" s="88"/>
      <c r="M100" s="73" t="s">
        <v>41</v>
      </c>
      <c r="N100" s="72" t="s">
        <v>42</v>
      </c>
      <c r="O100" s="88"/>
      <c r="P100" s="73">
        <v>500</v>
      </c>
      <c r="Q100" s="73"/>
      <c r="R100" s="66"/>
      <c r="S100" s="66"/>
      <c r="T100" s="66">
        <v>21305</v>
      </c>
      <c r="U100" s="88"/>
      <c r="V100" s="66" t="s">
        <v>43</v>
      </c>
      <c r="W100" s="88"/>
      <c r="X100" s="88"/>
      <c r="Y100" s="82">
        <v>386.70959800000003</v>
      </c>
    </row>
    <row r="101" spans="1:27" ht="54.95" customHeight="1">
      <c r="A101" s="88"/>
      <c r="B101" s="88"/>
      <c r="C101" s="88"/>
      <c r="D101" s="88"/>
      <c r="E101" s="88"/>
      <c r="F101" s="88"/>
      <c r="G101" s="92"/>
      <c r="H101" s="88"/>
      <c r="I101" s="95"/>
      <c r="J101" s="88"/>
      <c r="K101" s="88"/>
      <c r="L101" s="88"/>
      <c r="M101" s="73" t="s">
        <v>369</v>
      </c>
      <c r="N101" s="72"/>
      <c r="O101" s="88"/>
      <c r="P101" s="73"/>
      <c r="Q101" s="73"/>
      <c r="R101" s="66"/>
      <c r="S101" s="72">
        <v>560</v>
      </c>
      <c r="T101" s="66">
        <v>21305</v>
      </c>
      <c r="U101" s="88"/>
      <c r="V101" s="66" t="s">
        <v>43</v>
      </c>
      <c r="W101" s="88"/>
      <c r="X101" s="88"/>
      <c r="Y101" s="82">
        <v>560</v>
      </c>
    </row>
    <row r="102" spans="1:27" ht="57.95" customHeight="1">
      <c r="A102" s="88">
        <v>75</v>
      </c>
      <c r="B102" s="88" t="s">
        <v>370</v>
      </c>
      <c r="C102" s="88" t="s">
        <v>371</v>
      </c>
      <c r="D102" s="88" t="s">
        <v>372</v>
      </c>
      <c r="E102" s="88" t="s">
        <v>373</v>
      </c>
      <c r="F102" s="88" t="s">
        <v>374</v>
      </c>
      <c r="G102" s="92" t="s">
        <v>375</v>
      </c>
      <c r="H102" s="88"/>
      <c r="I102" s="95" t="s">
        <v>40</v>
      </c>
      <c r="J102" s="88"/>
      <c r="K102" s="88"/>
      <c r="L102" s="88">
        <v>15989</v>
      </c>
      <c r="M102" s="73" t="s">
        <v>357</v>
      </c>
      <c r="N102" s="72" t="s">
        <v>376</v>
      </c>
      <c r="O102" s="88">
        <v>7621.3</v>
      </c>
      <c r="P102" s="73">
        <v>1013.36</v>
      </c>
      <c r="Q102" s="73"/>
      <c r="R102" s="66"/>
      <c r="S102" s="66"/>
      <c r="T102" s="66">
        <v>21303</v>
      </c>
      <c r="U102" s="88" t="s">
        <v>377</v>
      </c>
      <c r="V102" s="66" t="s">
        <v>56</v>
      </c>
      <c r="W102" s="88"/>
      <c r="X102" s="88" t="s">
        <v>378</v>
      </c>
      <c r="Y102" s="82">
        <v>1013.36</v>
      </c>
      <c r="AA102" s="83"/>
    </row>
    <row r="103" spans="1:27" ht="57.95" customHeight="1">
      <c r="A103" s="88"/>
      <c r="B103" s="88"/>
      <c r="C103" s="88"/>
      <c r="D103" s="88"/>
      <c r="E103" s="88"/>
      <c r="F103" s="88"/>
      <c r="G103" s="92"/>
      <c r="H103" s="88"/>
      <c r="I103" s="95"/>
      <c r="J103" s="88"/>
      <c r="K103" s="88"/>
      <c r="L103" s="88"/>
      <c r="M103" s="73" t="s">
        <v>321</v>
      </c>
      <c r="N103" s="72" t="s">
        <v>379</v>
      </c>
      <c r="O103" s="88"/>
      <c r="P103" s="73">
        <v>4.03</v>
      </c>
      <c r="Q103" s="73"/>
      <c r="R103" s="66"/>
      <c r="S103" s="66"/>
      <c r="T103" s="66">
        <v>2070904</v>
      </c>
      <c r="U103" s="88"/>
      <c r="V103" s="66" t="s">
        <v>56</v>
      </c>
      <c r="W103" s="88"/>
      <c r="X103" s="88"/>
      <c r="Y103" s="82">
        <v>3.1444000000000001</v>
      </c>
    </row>
    <row r="104" spans="1:27" ht="57.95" customHeight="1">
      <c r="A104" s="88"/>
      <c r="B104" s="88"/>
      <c r="C104" s="88"/>
      <c r="D104" s="88"/>
      <c r="E104" s="88"/>
      <c r="F104" s="88"/>
      <c r="G104" s="92"/>
      <c r="H104" s="88"/>
      <c r="I104" s="95"/>
      <c r="J104" s="88"/>
      <c r="K104" s="88"/>
      <c r="L104" s="88"/>
      <c r="M104" s="73" t="s">
        <v>303</v>
      </c>
      <c r="N104" s="72" t="s">
        <v>304</v>
      </c>
      <c r="O104" s="88"/>
      <c r="P104" s="73">
        <v>1154.83</v>
      </c>
      <c r="Q104" s="73"/>
      <c r="R104" s="66"/>
      <c r="S104" s="66"/>
      <c r="T104" s="66">
        <v>2130199</v>
      </c>
      <c r="U104" s="88"/>
      <c r="V104" s="66" t="s">
        <v>56</v>
      </c>
      <c r="W104" s="88"/>
      <c r="X104" s="88"/>
      <c r="Y104" s="82">
        <v>1104.6996409999999</v>
      </c>
    </row>
    <row r="105" spans="1:27" ht="57.95" customHeight="1">
      <c r="A105" s="88"/>
      <c r="B105" s="88"/>
      <c r="C105" s="88"/>
      <c r="D105" s="88"/>
      <c r="E105" s="88"/>
      <c r="F105" s="88"/>
      <c r="G105" s="92"/>
      <c r="H105" s="88"/>
      <c r="I105" s="95"/>
      <c r="J105" s="88"/>
      <c r="K105" s="88"/>
      <c r="L105" s="88"/>
      <c r="M105" s="73" t="s">
        <v>54</v>
      </c>
      <c r="N105" s="72" t="s">
        <v>55</v>
      </c>
      <c r="O105" s="88"/>
      <c r="P105" s="73">
        <v>292.45</v>
      </c>
      <c r="Q105" s="73"/>
      <c r="R105" s="66"/>
      <c r="S105" s="66"/>
      <c r="T105" s="66">
        <v>2140602</v>
      </c>
      <c r="U105" s="88"/>
      <c r="V105" s="66" t="s">
        <v>56</v>
      </c>
      <c r="W105" s="88"/>
      <c r="X105" s="88"/>
      <c r="Y105" s="82">
        <v>292.45</v>
      </c>
    </row>
    <row r="106" spans="1:27" ht="57.95" customHeight="1">
      <c r="A106" s="88"/>
      <c r="B106" s="88"/>
      <c r="C106" s="88"/>
      <c r="D106" s="88"/>
      <c r="E106" s="88"/>
      <c r="F106" s="88"/>
      <c r="G106" s="92"/>
      <c r="H106" s="88"/>
      <c r="I106" s="95"/>
      <c r="J106" s="88"/>
      <c r="K106" s="88"/>
      <c r="L106" s="88"/>
      <c r="M106" s="73" t="s">
        <v>380</v>
      </c>
      <c r="N106" s="72" t="s">
        <v>381</v>
      </c>
      <c r="O106" s="88"/>
      <c r="P106" s="73">
        <v>334.6</v>
      </c>
      <c r="Q106" s="73"/>
      <c r="R106" s="66"/>
      <c r="S106" s="66"/>
      <c r="T106" s="66">
        <v>2110402</v>
      </c>
      <c r="U106" s="88"/>
      <c r="V106" s="66" t="s">
        <v>56</v>
      </c>
      <c r="W106" s="88"/>
      <c r="X106" s="88"/>
      <c r="Y106" s="82">
        <v>334.6</v>
      </c>
    </row>
    <row r="107" spans="1:27" ht="57.95" customHeight="1">
      <c r="A107" s="88"/>
      <c r="B107" s="88"/>
      <c r="C107" s="88"/>
      <c r="D107" s="88"/>
      <c r="E107" s="88"/>
      <c r="F107" s="88"/>
      <c r="G107" s="92"/>
      <c r="H107" s="88"/>
      <c r="I107" s="95"/>
      <c r="J107" s="88"/>
      <c r="K107" s="88"/>
      <c r="L107" s="88"/>
      <c r="M107" s="73" t="s">
        <v>365</v>
      </c>
      <c r="N107" s="72" t="s">
        <v>367</v>
      </c>
      <c r="O107" s="88"/>
      <c r="P107" s="73">
        <v>1036.72</v>
      </c>
      <c r="Q107" s="73"/>
      <c r="R107" s="66"/>
      <c r="S107" s="66"/>
      <c r="T107" s="66">
        <v>2130335</v>
      </c>
      <c r="U107" s="88"/>
      <c r="V107" s="66" t="s">
        <v>56</v>
      </c>
      <c r="W107" s="88"/>
      <c r="X107" s="88"/>
      <c r="Y107" s="82">
        <v>1036.72</v>
      </c>
    </row>
    <row r="108" spans="1:27" ht="57.95" customHeight="1">
      <c r="A108" s="88"/>
      <c r="B108" s="88"/>
      <c r="C108" s="88"/>
      <c r="D108" s="88"/>
      <c r="E108" s="88"/>
      <c r="F108" s="88"/>
      <c r="G108" s="92"/>
      <c r="H108" s="88"/>
      <c r="I108" s="95"/>
      <c r="J108" s="88"/>
      <c r="K108" s="88"/>
      <c r="L108" s="88"/>
      <c r="M108" s="73" t="s">
        <v>382</v>
      </c>
      <c r="N108" s="72" t="s">
        <v>383</v>
      </c>
      <c r="O108" s="88"/>
      <c r="P108" s="73"/>
      <c r="Q108" s="73">
        <v>474.65</v>
      </c>
      <c r="R108" s="66"/>
      <c r="S108" s="66"/>
      <c r="T108" s="66">
        <v>2130316</v>
      </c>
      <c r="U108" s="88"/>
      <c r="V108" s="66" t="s">
        <v>56</v>
      </c>
      <c r="W108" s="88"/>
      <c r="X108" s="88"/>
      <c r="Y108" s="82">
        <v>472.6</v>
      </c>
    </row>
    <row r="109" spans="1:27" ht="57.95" customHeight="1">
      <c r="A109" s="88"/>
      <c r="B109" s="88"/>
      <c r="C109" s="88"/>
      <c r="D109" s="88"/>
      <c r="E109" s="88"/>
      <c r="F109" s="88"/>
      <c r="G109" s="92"/>
      <c r="H109" s="88"/>
      <c r="I109" s="95"/>
      <c r="J109" s="88"/>
      <c r="K109" s="88"/>
      <c r="L109" s="88"/>
      <c r="M109" s="73" t="s">
        <v>384</v>
      </c>
      <c r="N109" s="72" t="s">
        <v>383</v>
      </c>
      <c r="O109" s="88"/>
      <c r="P109" s="73"/>
      <c r="Q109" s="73">
        <v>350.34</v>
      </c>
      <c r="R109" s="66"/>
      <c r="S109" s="66"/>
      <c r="T109" s="66">
        <v>2130199</v>
      </c>
      <c r="U109" s="88"/>
      <c r="V109" s="66" t="s">
        <v>56</v>
      </c>
      <c r="W109" s="88"/>
      <c r="X109" s="88"/>
      <c r="Y109" s="82">
        <v>350.34</v>
      </c>
    </row>
    <row r="110" spans="1:27" ht="57.95" customHeight="1">
      <c r="A110" s="88"/>
      <c r="B110" s="88"/>
      <c r="C110" s="88"/>
      <c r="D110" s="88"/>
      <c r="E110" s="88"/>
      <c r="F110" s="88"/>
      <c r="G110" s="92"/>
      <c r="H110" s="88"/>
      <c r="I110" s="95"/>
      <c r="J110" s="88"/>
      <c r="K110" s="88"/>
      <c r="L110" s="88"/>
      <c r="M110" s="73" t="s">
        <v>384</v>
      </c>
      <c r="N110" s="72" t="s">
        <v>385</v>
      </c>
      <c r="O110" s="88"/>
      <c r="P110" s="73"/>
      <c r="Q110" s="73">
        <v>28.68</v>
      </c>
      <c r="R110" s="66"/>
      <c r="S110" s="66"/>
      <c r="T110" s="66">
        <v>2130199</v>
      </c>
      <c r="U110" s="88"/>
      <c r="V110" s="66" t="s">
        <v>56</v>
      </c>
      <c r="W110" s="88"/>
      <c r="X110" s="88"/>
      <c r="Y110" s="82">
        <v>28.68</v>
      </c>
    </row>
    <row r="111" spans="1:27" ht="57.95" customHeight="1">
      <c r="A111" s="88"/>
      <c r="B111" s="88"/>
      <c r="C111" s="88"/>
      <c r="D111" s="88"/>
      <c r="E111" s="88"/>
      <c r="F111" s="88"/>
      <c r="G111" s="92"/>
      <c r="H111" s="88"/>
      <c r="I111" s="95"/>
      <c r="J111" s="88"/>
      <c r="K111" s="88"/>
      <c r="L111" s="88"/>
      <c r="M111" s="73" t="s">
        <v>386</v>
      </c>
      <c r="N111" s="72" t="s">
        <v>387</v>
      </c>
      <c r="O111" s="88"/>
      <c r="P111" s="73"/>
      <c r="Q111" s="73">
        <v>32.51</v>
      </c>
      <c r="R111" s="66"/>
      <c r="S111" s="66"/>
      <c r="T111" s="66">
        <v>2130199</v>
      </c>
      <c r="U111" s="88"/>
      <c r="V111" s="66" t="s">
        <v>56</v>
      </c>
      <c r="W111" s="88"/>
      <c r="X111" s="88"/>
      <c r="Y111" s="82">
        <v>32.51</v>
      </c>
    </row>
    <row r="112" spans="1:27" ht="57.95" customHeight="1">
      <c r="A112" s="88"/>
      <c r="B112" s="88"/>
      <c r="C112" s="88"/>
      <c r="D112" s="88"/>
      <c r="E112" s="88"/>
      <c r="F112" s="88"/>
      <c r="G112" s="92"/>
      <c r="H112" s="88"/>
      <c r="I112" s="95"/>
      <c r="J112" s="88"/>
      <c r="K112" s="88"/>
      <c r="L112" s="88"/>
      <c r="M112" s="73" t="s">
        <v>388</v>
      </c>
      <c r="N112" s="72" t="s">
        <v>387</v>
      </c>
      <c r="O112" s="88"/>
      <c r="P112" s="73"/>
      <c r="Q112" s="73">
        <v>115.13</v>
      </c>
      <c r="R112" s="66"/>
      <c r="S112" s="66"/>
      <c r="T112" s="66">
        <v>21302</v>
      </c>
      <c r="U112" s="88"/>
      <c r="V112" s="66" t="s">
        <v>56</v>
      </c>
      <c r="W112" s="88"/>
      <c r="X112" s="88"/>
      <c r="Y112" s="82">
        <v>115.13</v>
      </c>
    </row>
    <row r="113" spans="1:27" ht="57.95" customHeight="1">
      <c r="A113" s="88"/>
      <c r="B113" s="88"/>
      <c r="C113" s="88"/>
      <c r="D113" s="88"/>
      <c r="E113" s="88"/>
      <c r="F113" s="88"/>
      <c r="G113" s="92"/>
      <c r="H113" s="88"/>
      <c r="I113" s="95"/>
      <c r="J113" s="88"/>
      <c r="K113" s="88"/>
      <c r="L113" s="88"/>
      <c r="M113" s="73" t="s">
        <v>389</v>
      </c>
      <c r="N113" s="72" t="s">
        <v>387</v>
      </c>
      <c r="O113" s="88"/>
      <c r="P113" s="73"/>
      <c r="Q113" s="73">
        <v>216.68</v>
      </c>
      <c r="R113" s="66"/>
      <c r="S113" s="66"/>
      <c r="T113" s="66">
        <v>2130699</v>
      </c>
      <c r="U113" s="88"/>
      <c r="V113" s="66" t="s">
        <v>56</v>
      </c>
      <c r="W113" s="88"/>
      <c r="X113" s="88"/>
      <c r="Y113" s="82">
        <v>216.68</v>
      </c>
    </row>
    <row r="114" spans="1:27" ht="57.95" customHeight="1">
      <c r="A114" s="88"/>
      <c r="B114" s="88"/>
      <c r="C114" s="88"/>
      <c r="D114" s="88"/>
      <c r="E114" s="88"/>
      <c r="F114" s="88"/>
      <c r="G114" s="92"/>
      <c r="H114" s="88"/>
      <c r="I114" s="95"/>
      <c r="J114" s="88"/>
      <c r="K114" s="88"/>
      <c r="L114" s="88"/>
      <c r="M114" s="73" t="s">
        <v>390</v>
      </c>
      <c r="N114" s="72" t="s">
        <v>391</v>
      </c>
      <c r="O114" s="88"/>
      <c r="P114" s="73"/>
      <c r="Q114" s="73">
        <v>359</v>
      </c>
      <c r="R114" s="66"/>
      <c r="S114" s="66"/>
      <c r="T114" s="66">
        <v>2130701</v>
      </c>
      <c r="U114" s="88"/>
      <c r="V114" s="66" t="s">
        <v>56</v>
      </c>
      <c r="W114" s="88"/>
      <c r="X114" s="88"/>
      <c r="Y114" s="82">
        <v>359</v>
      </c>
    </row>
    <row r="115" spans="1:27" ht="57.95" customHeight="1">
      <c r="A115" s="88"/>
      <c r="B115" s="88"/>
      <c r="C115" s="88"/>
      <c r="D115" s="88"/>
      <c r="E115" s="88"/>
      <c r="F115" s="88"/>
      <c r="G115" s="92"/>
      <c r="H115" s="88"/>
      <c r="I115" s="95"/>
      <c r="J115" s="88"/>
      <c r="K115" s="88"/>
      <c r="L115" s="88"/>
      <c r="M115" s="73" t="s">
        <v>392</v>
      </c>
      <c r="N115" s="72" t="s">
        <v>393</v>
      </c>
      <c r="O115" s="88"/>
      <c r="P115" s="73"/>
      <c r="Q115" s="73">
        <v>23.88</v>
      </c>
      <c r="R115" s="66"/>
      <c r="S115" s="66"/>
      <c r="T115" s="66">
        <v>2296002</v>
      </c>
      <c r="U115" s="88"/>
      <c r="V115" s="66" t="s">
        <v>56</v>
      </c>
      <c r="W115" s="88"/>
      <c r="X115" s="88"/>
      <c r="Y115" s="82">
        <v>23.88</v>
      </c>
    </row>
    <row r="116" spans="1:27" ht="57.95" customHeight="1">
      <c r="A116" s="88"/>
      <c r="B116" s="88"/>
      <c r="C116" s="88"/>
      <c r="D116" s="88"/>
      <c r="E116" s="88"/>
      <c r="F116" s="88"/>
      <c r="G116" s="92"/>
      <c r="H116" s="88"/>
      <c r="I116" s="95"/>
      <c r="J116" s="88"/>
      <c r="K116" s="88"/>
      <c r="L116" s="88"/>
      <c r="M116" s="73" t="s">
        <v>392</v>
      </c>
      <c r="N116" s="72" t="s">
        <v>394</v>
      </c>
      <c r="O116" s="88"/>
      <c r="P116" s="73"/>
      <c r="Q116" s="73">
        <v>8.8000000000000007</v>
      </c>
      <c r="R116" s="66"/>
      <c r="S116" s="66"/>
      <c r="T116" s="66">
        <v>2296002</v>
      </c>
      <c r="U116" s="88"/>
      <c r="V116" s="66" t="s">
        <v>56</v>
      </c>
      <c r="W116" s="88"/>
      <c r="X116" s="88"/>
      <c r="Y116" s="82">
        <v>8.8000000000000007</v>
      </c>
    </row>
    <row r="117" spans="1:27" ht="57.95" customHeight="1">
      <c r="A117" s="88"/>
      <c r="B117" s="88"/>
      <c r="C117" s="88"/>
      <c r="D117" s="88"/>
      <c r="E117" s="88"/>
      <c r="F117" s="88"/>
      <c r="G117" s="92"/>
      <c r="H117" s="88"/>
      <c r="I117" s="95"/>
      <c r="J117" s="88"/>
      <c r="K117" s="88"/>
      <c r="L117" s="88"/>
      <c r="M117" s="73" t="s">
        <v>380</v>
      </c>
      <c r="N117" s="72" t="s">
        <v>395</v>
      </c>
      <c r="O117" s="88"/>
      <c r="P117" s="73"/>
      <c r="Q117" s="73">
        <v>43.02</v>
      </c>
      <c r="R117" s="66"/>
      <c r="S117" s="66"/>
      <c r="T117" s="66">
        <v>2110402</v>
      </c>
      <c r="U117" s="88"/>
      <c r="V117" s="66" t="s">
        <v>56</v>
      </c>
      <c r="W117" s="88"/>
      <c r="X117" s="88"/>
      <c r="Y117" s="82">
        <v>43.02</v>
      </c>
    </row>
    <row r="118" spans="1:27" ht="57.95" customHeight="1">
      <c r="A118" s="88"/>
      <c r="B118" s="88"/>
      <c r="C118" s="88"/>
      <c r="D118" s="88"/>
      <c r="E118" s="88"/>
      <c r="F118" s="88"/>
      <c r="G118" s="92"/>
      <c r="H118" s="88"/>
      <c r="I118" s="95"/>
      <c r="J118" s="88"/>
      <c r="K118" s="88"/>
      <c r="L118" s="88"/>
      <c r="M118" s="73" t="s">
        <v>396</v>
      </c>
      <c r="N118" s="72" t="s">
        <v>397</v>
      </c>
      <c r="O118" s="88"/>
      <c r="P118" s="73"/>
      <c r="Q118" s="73">
        <v>40.82</v>
      </c>
      <c r="R118" s="66"/>
      <c r="S118" s="66"/>
      <c r="T118" s="66">
        <v>2200110</v>
      </c>
      <c r="U118" s="88"/>
      <c r="V118" s="66" t="s">
        <v>56</v>
      </c>
      <c r="W118" s="88"/>
      <c r="X118" s="88"/>
      <c r="Y118" s="82">
        <v>40.82</v>
      </c>
    </row>
    <row r="119" spans="1:27" ht="57.95" customHeight="1">
      <c r="A119" s="88"/>
      <c r="B119" s="88"/>
      <c r="C119" s="88"/>
      <c r="D119" s="88"/>
      <c r="E119" s="88"/>
      <c r="F119" s="88"/>
      <c r="G119" s="92"/>
      <c r="H119" s="88"/>
      <c r="I119" s="95"/>
      <c r="J119" s="88"/>
      <c r="K119" s="88"/>
      <c r="L119" s="88"/>
      <c r="M119" s="73" t="s">
        <v>398</v>
      </c>
      <c r="N119" s="72" t="s">
        <v>399</v>
      </c>
      <c r="O119" s="88"/>
      <c r="P119" s="73"/>
      <c r="Q119" s="73">
        <v>286.8</v>
      </c>
      <c r="R119" s="66"/>
      <c r="S119" s="66"/>
      <c r="T119" s="66">
        <v>2130599</v>
      </c>
      <c r="U119" s="88"/>
      <c r="V119" s="66" t="s">
        <v>43</v>
      </c>
      <c r="W119" s="88"/>
      <c r="X119" s="88"/>
      <c r="Y119" s="82">
        <v>286.8</v>
      </c>
    </row>
    <row r="120" spans="1:27" ht="48.95" customHeight="1">
      <c r="A120" s="88"/>
      <c r="B120" s="88"/>
      <c r="C120" s="88"/>
      <c r="D120" s="88"/>
      <c r="E120" s="88"/>
      <c r="F120" s="88"/>
      <c r="G120" s="92"/>
      <c r="H120" s="88"/>
      <c r="I120" s="95"/>
      <c r="J120" s="88"/>
      <c r="K120" s="88"/>
      <c r="L120" s="88"/>
      <c r="M120" s="73" t="s">
        <v>321</v>
      </c>
      <c r="N120" s="72" t="s">
        <v>400</v>
      </c>
      <c r="O120" s="88"/>
      <c r="P120" s="73"/>
      <c r="Q120" s="73">
        <v>287</v>
      </c>
      <c r="R120" s="66"/>
      <c r="S120" s="66"/>
      <c r="T120" s="81">
        <v>207</v>
      </c>
      <c r="U120" s="88"/>
      <c r="V120" s="66" t="s">
        <v>56</v>
      </c>
      <c r="W120" s="88"/>
      <c r="X120" s="88"/>
      <c r="Y120" s="82">
        <v>287</v>
      </c>
    </row>
    <row r="121" spans="1:27" ht="48.95" customHeight="1">
      <c r="A121" s="88"/>
      <c r="B121" s="88"/>
      <c r="C121" s="88"/>
      <c r="D121" s="88"/>
      <c r="E121" s="88"/>
      <c r="F121" s="88"/>
      <c r="G121" s="92"/>
      <c r="H121" s="88"/>
      <c r="I121" s="95"/>
      <c r="J121" s="88"/>
      <c r="K121" s="88"/>
      <c r="L121" s="88"/>
      <c r="M121" s="73" t="s">
        <v>369</v>
      </c>
      <c r="N121" s="72"/>
      <c r="O121" s="88"/>
      <c r="P121" s="73"/>
      <c r="Q121" s="73"/>
      <c r="R121" s="66"/>
      <c r="S121" s="72">
        <v>518</v>
      </c>
      <c r="T121" s="81">
        <v>21305</v>
      </c>
      <c r="U121" s="88"/>
      <c r="V121" s="66" t="s">
        <v>43</v>
      </c>
      <c r="W121" s="88"/>
      <c r="X121" s="88"/>
      <c r="Y121" s="82">
        <v>492.043927</v>
      </c>
    </row>
    <row r="122" spans="1:27" ht="57.95" customHeight="1">
      <c r="A122" s="88"/>
      <c r="B122" s="88"/>
      <c r="C122" s="88"/>
      <c r="D122" s="88"/>
      <c r="E122" s="88"/>
      <c r="F122" s="88"/>
      <c r="G122" s="92"/>
      <c r="H122" s="88"/>
      <c r="I122" s="95"/>
      <c r="J122" s="88"/>
      <c r="K122" s="88"/>
      <c r="L122" s="88"/>
      <c r="M122" s="73" t="s">
        <v>365</v>
      </c>
      <c r="N122" s="72" t="s">
        <v>367</v>
      </c>
      <c r="O122" s="88"/>
      <c r="P122" s="73">
        <v>1000</v>
      </c>
      <c r="Q122" s="73"/>
      <c r="R122" s="66"/>
      <c r="S122" s="66"/>
      <c r="T122" s="66">
        <v>2130335</v>
      </c>
      <c r="U122" s="66">
        <v>2130335</v>
      </c>
      <c r="V122" s="66" t="s">
        <v>43</v>
      </c>
      <c r="W122" s="88"/>
      <c r="X122" s="88"/>
      <c r="Y122" s="82">
        <v>1000</v>
      </c>
    </row>
    <row r="123" spans="1:27" ht="48.95" customHeight="1">
      <c r="A123" s="88">
        <v>76</v>
      </c>
      <c r="B123" s="88" t="s">
        <v>401</v>
      </c>
      <c r="C123" s="88" t="s">
        <v>402</v>
      </c>
      <c r="D123" s="88" t="s">
        <v>46</v>
      </c>
      <c r="E123" s="88">
        <v>2019.09</v>
      </c>
      <c r="F123" s="88" t="s">
        <v>327</v>
      </c>
      <c r="G123" s="92" t="s">
        <v>403</v>
      </c>
      <c r="H123" s="88"/>
      <c r="I123" s="95" t="s">
        <v>40</v>
      </c>
      <c r="J123" s="88"/>
      <c r="K123" s="88"/>
      <c r="L123" s="88">
        <v>6072</v>
      </c>
      <c r="M123" s="73" t="s">
        <v>361</v>
      </c>
      <c r="N123" s="72" t="s">
        <v>362</v>
      </c>
      <c r="O123" s="88">
        <v>8757.1224000000002</v>
      </c>
      <c r="P123" s="73">
        <v>1000</v>
      </c>
      <c r="Q123" s="99"/>
      <c r="R123" s="99"/>
      <c r="S123" s="99"/>
      <c r="T123" s="66">
        <v>2130299</v>
      </c>
      <c r="U123" s="88">
        <v>2130504</v>
      </c>
      <c r="V123" s="66" t="s">
        <v>56</v>
      </c>
      <c r="W123" s="88"/>
      <c r="X123" s="88">
        <v>2019.11</v>
      </c>
      <c r="Y123" s="76">
        <v>989.13178900000003</v>
      </c>
      <c r="AA123" s="83"/>
    </row>
    <row r="124" spans="1:27" ht="48.95" customHeight="1">
      <c r="A124" s="88"/>
      <c r="B124" s="88"/>
      <c r="C124" s="88"/>
      <c r="D124" s="88"/>
      <c r="E124" s="88"/>
      <c r="F124" s="88"/>
      <c r="G124" s="92"/>
      <c r="H124" s="88"/>
      <c r="I124" s="95"/>
      <c r="J124" s="88"/>
      <c r="K124" s="88"/>
      <c r="L124" s="88"/>
      <c r="M124" s="73" t="s">
        <v>404</v>
      </c>
      <c r="N124" s="72" t="s">
        <v>405</v>
      </c>
      <c r="O124" s="88"/>
      <c r="P124" s="73">
        <v>5.1623999999999999</v>
      </c>
      <c r="Q124" s="99"/>
      <c r="R124" s="99"/>
      <c r="S124" s="99"/>
      <c r="T124" s="66">
        <v>2160299</v>
      </c>
      <c r="U124" s="88"/>
      <c r="V124" s="66" t="s">
        <v>56</v>
      </c>
      <c r="W124" s="88"/>
      <c r="X124" s="88"/>
      <c r="Y124" s="76">
        <v>5.1623999999999999</v>
      </c>
    </row>
    <row r="125" spans="1:27" ht="42.95" customHeight="1">
      <c r="A125" s="88"/>
      <c r="B125" s="88"/>
      <c r="C125" s="88"/>
      <c r="D125" s="88"/>
      <c r="E125" s="88"/>
      <c r="F125" s="88"/>
      <c r="G125" s="92"/>
      <c r="H125" s="88"/>
      <c r="I125" s="95"/>
      <c r="J125" s="88"/>
      <c r="K125" s="88"/>
      <c r="L125" s="88"/>
      <c r="M125" s="73" t="s">
        <v>365</v>
      </c>
      <c r="N125" s="72" t="s">
        <v>406</v>
      </c>
      <c r="O125" s="88"/>
      <c r="P125" s="73">
        <v>1969</v>
      </c>
      <c r="Q125" s="99"/>
      <c r="R125" s="99"/>
      <c r="S125" s="99"/>
      <c r="T125" s="66">
        <v>2130335</v>
      </c>
      <c r="U125" s="88"/>
      <c r="V125" s="66" t="s">
        <v>56</v>
      </c>
      <c r="W125" s="88"/>
      <c r="X125" s="88"/>
      <c r="Y125" s="76">
        <v>1957.2851909999999</v>
      </c>
    </row>
    <row r="126" spans="1:27" ht="42.95" customHeight="1">
      <c r="A126" s="88"/>
      <c r="B126" s="88"/>
      <c r="C126" s="88"/>
      <c r="D126" s="88"/>
      <c r="E126" s="88"/>
      <c r="F126" s="88"/>
      <c r="G126" s="92"/>
      <c r="H126" s="88"/>
      <c r="I126" s="95"/>
      <c r="J126" s="88"/>
      <c r="K126" s="88"/>
      <c r="L126" s="88"/>
      <c r="M126" s="73" t="s">
        <v>195</v>
      </c>
      <c r="N126" s="72" t="s">
        <v>407</v>
      </c>
      <c r="O126" s="88"/>
      <c r="P126" s="73">
        <v>289</v>
      </c>
      <c r="Q126" s="99"/>
      <c r="R126" s="99"/>
      <c r="S126" s="99"/>
      <c r="T126" s="66">
        <v>2220199</v>
      </c>
      <c r="U126" s="88"/>
      <c r="V126" s="66" t="s">
        <v>56</v>
      </c>
      <c r="W126" s="88"/>
      <c r="X126" s="88"/>
      <c r="Y126" s="76">
        <v>289</v>
      </c>
    </row>
    <row r="127" spans="1:27" ht="42.95" customHeight="1">
      <c r="A127" s="88"/>
      <c r="B127" s="88"/>
      <c r="C127" s="88"/>
      <c r="D127" s="88"/>
      <c r="E127" s="88"/>
      <c r="F127" s="88"/>
      <c r="G127" s="92"/>
      <c r="H127" s="88"/>
      <c r="I127" s="95"/>
      <c r="J127" s="88"/>
      <c r="K127" s="88"/>
      <c r="L127" s="88"/>
      <c r="M127" s="73" t="s">
        <v>357</v>
      </c>
      <c r="N127" s="72" t="s">
        <v>376</v>
      </c>
      <c r="O127" s="88"/>
      <c r="P127" s="73">
        <v>90.64</v>
      </c>
      <c r="Q127" s="99"/>
      <c r="R127" s="99"/>
      <c r="S127" s="99"/>
      <c r="T127" s="66">
        <v>21303</v>
      </c>
      <c r="U127" s="88"/>
      <c r="V127" s="66" t="s">
        <v>56</v>
      </c>
      <c r="W127" s="88"/>
      <c r="X127" s="88"/>
      <c r="Y127" s="76">
        <v>90.64</v>
      </c>
    </row>
    <row r="128" spans="1:27" ht="42.95" customHeight="1">
      <c r="A128" s="88"/>
      <c r="B128" s="88"/>
      <c r="C128" s="88"/>
      <c r="D128" s="88"/>
      <c r="E128" s="88"/>
      <c r="F128" s="88"/>
      <c r="G128" s="92"/>
      <c r="H128" s="88"/>
      <c r="I128" s="95"/>
      <c r="J128" s="88"/>
      <c r="K128" s="88"/>
      <c r="L128" s="88"/>
      <c r="M128" s="73" t="s">
        <v>359</v>
      </c>
      <c r="N128" s="72" t="s">
        <v>408</v>
      </c>
      <c r="O128" s="88"/>
      <c r="P128" s="73">
        <v>809.68</v>
      </c>
      <c r="Q128" s="99"/>
      <c r="R128" s="99"/>
      <c r="S128" s="99"/>
      <c r="T128" s="66">
        <v>2130199</v>
      </c>
      <c r="U128" s="88"/>
      <c r="V128" s="66" t="s">
        <v>56</v>
      </c>
      <c r="W128" s="88"/>
      <c r="X128" s="88"/>
      <c r="Y128" s="76">
        <v>809.68</v>
      </c>
    </row>
    <row r="129" spans="1:25" ht="48.95" customHeight="1">
      <c r="A129" s="88"/>
      <c r="B129" s="88"/>
      <c r="C129" s="88"/>
      <c r="D129" s="88"/>
      <c r="E129" s="88"/>
      <c r="F129" s="88"/>
      <c r="G129" s="92"/>
      <c r="H129" s="88"/>
      <c r="I129" s="95"/>
      <c r="J129" s="88"/>
      <c r="K129" s="88"/>
      <c r="L129" s="88"/>
      <c r="M129" s="73" t="s">
        <v>363</v>
      </c>
      <c r="N129" s="72" t="s">
        <v>409</v>
      </c>
      <c r="O129" s="88"/>
      <c r="P129" s="73">
        <v>29.16</v>
      </c>
      <c r="Q129" s="99"/>
      <c r="R129" s="99"/>
      <c r="S129" s="99"/>
      <c r="T129" s="66">
        <v>2130135</v>
      </c>
      <c r="U129" s="88"/>
      <c r="V129" s="66" t="s">
        <v>56</v>
      </c>
      <c r="W129" s="88"/>
      <c r="X129" s="88"/>
      <c r="Y129" s="76">
        <v>29.16</v>
      </c>
    </row>
    <row r="130" spans="1:25" ht="48.95" customHeight="1">
      <c r="A130" s="88"/>
      <c r="B130" s="88"/>
      <c r="C130" s="88"/>
      <c r="D130" s="88"/>
      <c r="E130" s="88"/>
      <c r="F130" s="88"/>
      <c r="G130" s="92"/>
      <c r="H130" s="88"/>
      <c r="I130" s="95"/>
      <c r="J130" s="88"/>
      <c r="K130" s="88"/>
      <c r="L130" s="88"/>
      <c r="M130" s="73" t="s">
        <v>390</v>
      </c>
      <c r="N130" s="72" t="s">
        <v>410</v>
      </c>
      <c r="O130" s="88"/>
      <c r="P130" s="73">
        <v>643</v>
      </c>
      <c r="Q130" s="99"/>
      <c r="R130" s="99"/>
      <c r="S130" s="99"/>
      <c r="T130" s="66">
        <v>21307</v>
      </c>
      <c r="U130" s="88"/>
      <c r="V130" s="66" t="s">
        <v>56</v>
      </c>
      <c r="W130" s="88"/>
      <c r="X130" s="88"/>
      <c r="Y130" s="76">
        <v>643</v>
      </c>
    </row>
    <row r="131" spans="1:25" ht="48.95" customHeight="1">
      <c r="A131" s="88"/>
      <c r="B131" s="88"/>
      <c r="C131" s="88"/>
      <c r="D131" s="88"/>
      <c r="E131" s="88"/>
      <c r="F131" s="88"/>
      <c r="G131" s="92"/>
      <c r="H131" s="88"/>
      <c r="I131" s="95"/>
      <c r="J131" s="88"/>
      <c r="K131" s="88"/>
      <c r="L131" s="88"/>
      <c r="M131" s="73" t="s">
        <v>390</v>
      </c>
      <c r="N131" s="72" t="s">
        <v>411</v>
      </c>
      <c r="O131" s="88"/>
      <c r="P131" s="73">
        <v>203</v>
      </c>
      <c r="Q131" s="99"/>
      <c r="R131" s="99"/>
      <c r="S131" s="99"/>
      <c r="T131" s="66">
        <v>21307</v>
      </c>
      <c r="U131" s="88"/>
      <c r="V131" s="66" t="s">
        <v>56</v>
      </c>
      <c r="W131" s="88"/>
      <c r="X131" s="88"/>
      <c r="Y131" s="76">
        <v>203</v>
      </c>
    </row>
    <row r="132" spans="1:25" ht="48.95" customHeight="1">
      <c r="A132" s="88"/>
      <c r="B132" s="88"/>
      <c r="C132" s="88"/>
      <c r="D132" s="88"/>
      <c r="E132" s="88"/>
      <c r="F132" s="88"/>
      <c r="G132" s="92"/>
      <c r="H132" s="88"/>
      <c r="I132" s="95"/>
      <c r="J132" s="88"/>
      <c r="K132" s="88"/>
      <c r="L132" s="88"/>
      <c r="M132" s="73" t="s">
        <v>390</v>
      </c>
      <c r="N132" s="72" t="s">
        <v>412</v>
      </c>
      <c r="O132" s="88"/>
      <c r="P132" s="73">
        <v>389</v>
      </c>
      <c r="Q132" s="99"/>
      <c r="R132" s="99"/>
      <c r="S132" s="99"/>
      <c r="T132" s="66">
        <v>21307</v>
      </c>
      <c r="U132" s="88"/>
      <c r="V132" s="66" t="s">
        <v>56</v>
      </c>
      <c r="W132" s="88"/>
      <c r="X132" s="88"/>
      <c r="Y132" s="76">
        <v>389</v>
      </c>
    </row>
    <row r="133" spans="1:25" ht="48.95" customHeight="1">
      <c r="A133" s="88"/>
      <c r="B133" s="88"/>
      <c r="C133" s="88"/>
      <c r="D133" s="88"/>
      <c r="E133" s="88"/>
      <c r="F133" s="88"/>
      <c r="G133" s="92"/>
      <c r="H133" s="88"/>
      <c r="I133" s="95"/>
      <c r="J133" s="88"/>
      <c r="K133" s="88"/>
      <c r="L133" s="88"/>
      <c r="M133" s="73" t="s">
        <v>365</v>
      </c>
      <c r="N133" s="72" t="s">
        <v>367</v>
      </c>
      <c r="O133" s="88"/>
      <c r="P133" s="73">
        <v>1643.28</v>
      </c>
      <c r="Q133" s="99"/>
      <c r="R133" s="99"/>
      <c r="S133" s="99"/>
      <c r="T133" s="66">
        <v>2130335</v>
      </c>
      <c r="U133" s="88"/>
      <c r="V133" s="66" t="s">
        <v>56</v>
      </c>
      <c r="W133" s="88"/>
      <c r="X133" s="88"/>
      <c r="Y133" s="76">
        <v>1643.28</v>
      </c>
    </row>
    <row r="134" spans="1:25" ht="48.95" customHeight="1">
      <c r="A134" s="88"/>
      <c r="B134" s="88"/>
      <c r="C134" s="88"/>
      <c r="D134" s="88"/>
      <c r="E134" s="88"/>
      <c r="F134" s="88"/>
      <c r="G134" s="92"/>
      <c r="H134" s="88"/>
      <c r="I134" s="95"/>
      <c r="J134" s="88"/>
      <c r="K134" s="88"/>
      <c r="L134" s="88"/>
      <c r="M134" s="73" t="s">
        <v>361</v>
      </c>
      <c r="N134" s="72" t="s">
        <v>413</v>
      </c>
      <c r="O134" s="88"/>
      <c r="P134" s="73">
        <v>809.11</v>
      </c>
      <c r="Q134" s="99"/>
      <c r="R134" s="99"/>
      <c r="S134" s="99"/>
      <c r="T134" s="66">
        <v>21302</v>
      </c>
      <c r="U134" s="88"/>
      <c r="V134" s="66" t="s">
        <v>56</v>
      </c>
      <c r="W134" s="88"/>
      <c r="X134" s="88"/>
      <c r="Y134" s="76">
        <v>809.11</v>
      </c>
    </row>
    <row r="135" spans="1:25" ht="48.95" customHeight="1">
      <c r="A135" s="88"/>
      <c r="B135" s="88"/>
      <c r="C135" s="88"/>
      <c r="D135" s="88"/>
      <c r="E135" s="88"/>
      <c r="F135" s="88"/>
      <c r="G135" s="92"/>
      <c r="H135" s="88"/>
      <c r="I135" s="95"/>
      <c r="J135" s="88"/>
      <c r="K135" s="88"/>
      <c r="L135" s="88"/>
      <c r="M135" s="73" t="s">
        <v>365</v>
      </c>
      <c r="N135" s="72" t="s">
        <v>366</v>
      </c>
      <c r="O135" s="88"/>
      <c r="P135" s="73">
        <v>117.05</v>
      </c>
      <c r="Q135" s="99"/>
      <c r="R135" s="99"/>
      <c r="S135" s="99"/>
      <c r="T135" s="66">
        <v>2110804</v>
      </c>
      <c r="U135" s="88"/>
      <c r="V135" s="66" t="s">
        <v>56</v>
      </c>
      <c r="W135" s="88"/>
      <c r="X135" s="88"/>
      <c r="Y135" s="76">
        <v>112.733103</v>
      </c>
    </row>
    <row r="136" spans="1:25" ht="48.95" customHeight="1">
      <c r="A136" s="88"/>
      <c r="B136" s="88"/>
      <c r="C136" s="88"/>
      <c r="D136" s="88"/>
      <c r="E136" s="88"/>
      <c r="F136" s="88"/>
      <c r="G136" s="92"/>
      <c r="H136" s="88"/>
      <c r="I136" s="95"/>
      <c r="J136" s="88"/>
      <c r="K136" s="88"/>
      <c r="L136" s="88"/>
      <c r="M136" s="73" t="s">
        <v>380</v>
      </c>
      <c r="N136" s="72" t="s">
        <v>414</v>
      </c>
      <c r="O136" s="88"/>
      <c r="P136" s="73">
        <v>1.34</v>
      </c>
      <c r="Q136" s="99"/>
      <c r="R136" s="99"/>
      <c r="S136" s="99"/>
      <c r="T136" s="66">
        <v>2110402</v>
      </c>
      <c r="U136" s="88"/>
      <c r="V136" s="66" t="s">
        <v>56</v>
      </c>
      <c r="W136" s="88"/>
      <c r="X136" s="88"/>
      <c r="Y136" s="76">
        <v>1.34</v>
      </c>
    </row>
    <row r="137" spans="1:25" ht="48.95" customHeight="1">
      <c r="A137" s="88"/>
      <c r="B137" s="88"/>
      <c r="C137" s="88"/>
      <c r="D137" s="88"/>
      <c r="E137" s="88"/>
      <c r="F137" s="88"/>
      <c r="G137" s="92"/>
      <c r="H137" s="88"/>
      <c r="I137" s="95"/>
      <c r="J137" s="88"/>
      <c r="K137" s="88"/>
      <c r="L137" s="88"/>
      <c r="M137" s="73" t="s">
        <v>380</v>
      </c>
      <c r="N137" s="72" t="s">
        <v>415</v>
      </c>
      <c r="O137" s="88"/>
      <c r="P137" s="73">
        <v>10.7</v>
      </c>
      <c r="Q137" s="99"/>
      <c r="R137" s="99"/>
      <c r="S137" s="99"/>
      <c r="T137" s="66">
        <v>2110402</v>
      </c>
      <c r="U137" s="88"/>
      <c r="V137" s="66" t="s">
        <v>56</v>
      </c>
      <c r="W137" s="88"/>
      <c r="X137" s="88"/>
      <c r="Y137" s="76">
        <v>10.7</v>
      </c>
    </row>
    <row r="138" spans="1:25" ht="48.95" customHeight="1">
      <c r="A138" s="88"/>
      <c r="B138" s="88"/>
      <c r="C138" s="88"/>
      <c r="D138" s="88"/>
      <c r="E138" s="88"/>
      <c r="F138" s="88"/>
      <c r="G138" s="92"/>
      <c r="H138" s="88"/>
      <c r="I138" s="95"/>
      <c r="J138" s="88"/>
      <c r="K138" s="88"/>
      <c r="L138" s="88"/>
      <c r="M138" s="73" t="s">
        <v>365</v>
      </c>
      <c r="N138" s="72" t="s">
        <v>416</v>
      </c>
      <c r="O138" s="88"/>
      <c r="P138" s="73">
        <v>79</v>
      </c>
      <c r="Q138" s="99"/>
      <c r="R138" s="99"/>
      <c r="S138" s="99"/>
      <c r="T138" s="66">
        <v>2130106</v>
      </c>
      <c r="U138" s="88"/>
      <c r="V138" s="66" t="s">
        <v>56</v>
      </c>
      <c r="W138" s="88"/>
      <c r="X138" s="88"/>
      <c r="Y138" s="76">
        <v>79</v>
      </c>
    </row>
    <row r="139" spans="1:25" ht="48.95" customHeight="1">
      <c r="A139" s="88"/>
      <c r="B139" s="88"/>
      <c r="C139" s="88"/>
      <c r="D139" s="88"/>
      <c r="E139" s="88"/>
      <c r="F139" s="88"/>
      <c r="G139" s="92"/>
      <c r="H139" s="88"/>
      <c r="I139" s="95"/>
      <c r="J139" s="88"/>
      <c r="K139" s="88"/>
      <c r="L139" s="88"/>
      <c r="M139" s="73" t="s">
        <v>365</v>
      </c>
      <c r="N139" s="72" t="s">
        <v>417</v>
      </c>
      <c r="O139" s="88"/>
      <c r="P139" s="73">
        <v>40</v>
      </c>
      <c r="Q139" s="99"/>
      <c r="R139" s="99"/>
      <c r="S139" s="99"/>
      <c r="T139" s="66">
        <v>2111301</v>
      </c>
      <c r="U139" s="88"/>
      <c r="V139" s="66" t="s">
        <v>56</v>
      </c>
      <c r="W139" s="88"/>
      <c r="X139" s="88"/>
      <c r="Y139" s="76">
        <v>40</v>
      </c>
    </row>
    <row r="140" spans="1:25" ht="39" customHeight="1">
      <c r="A140" s="88"/>
      <c r="B140" s="88"/>
      <c r="C140" s="88"/>
      <c r="D140" s="88"/>
      <c r="E140" s="88"/>
      <c r="F140" s="88"/>
      <c r="G140" s="92"/>
      <c r="H140" s="88"/>
      <c r="I140" s="95"/>
      <c r="J140" s="88"/>
      <c r="K140" s="88"/>
      <c r="L140" s="88"/>
      <c r="M140" s="73" t="s">
        <v>365</v>
      </c>
      <c r="N140" s="72" t="s">
        <v>368</v>
      </c>
      <c r="O140" s="88"/>
      <c r="P140" s="73">
        <f>(1157-528)</f>
        <v>629</v>
      </c>
      <c r="Q140" s="99"/>
      <c r="R140" s="99"/>
      <c r="S140" s="99"/>
      <c r="T140" s="66">
        <v>2130142</v>
      </c>
      <c r="U140" s="88"/>
      <c r="V140" s="66" t="s">
        <v>56</v>
      </c>
      <c r="W140" s="88"/>
      <c r="X140" s="88"/>
      <c r="Y140" s="76">
        <v>580.15508599999998</v>
      </c>
    </row>
    <row r="141" spans="1:25" ht="71.099999999999994" customHeight="1">
      <c r="A141" s="88">
        <v>77</v>
      </c>
      <c r="B141" s="88" t="s">
        <v>418</v>
      </c>
      <c r="C141" s="88" t="s">
        <v>419</v>
      </c>
      <c r="D141" s="88" t="s">
        <v>420</v>
      </c>
      <c r="E141" s="88">
        <v>2019.09</v>
      </c>
      <c r="F141" s="88" t="s">
        <v>421</v>
      </c>
      <c r="G141" s="92" t="s">
        <v>422</v>
      </c>
      <c r="H141" s="88"/>
      <c r="I141" s="95" t="s">
        <v>40</v>
      </c>
      <c r="J141" s="88"/>
      <c r="K141" s="88"/>
      <c r="L141" s="88"/>
      <c r="M141" s="79" t="s">
        <v>54</v>
      </c>
      <c r="N141" s="72" t="s">
        <v>55</v>
      </c>
      <c r="O141" s="88">
        <f>SUM(P141:S142)</f>
        <v>9736.5600000000013</v>
      </c>
      <c r="P141" s="73">
        <v>6894.56</v>
      </c>
      <c r="Q141" s="99"/>
      <c r="R141" s="99"/>
      <c r="S141" s="99"/>
      <c r="T141" s="75">
        <v>2140602</v>
      </c>
      <c r="U141" s="75">
        <v>2130504</v>
      </c>
      <c r="V141" s="66" t="s">
        <v>56</v>
      </c>
      <c r="W141" s="88"/>
      <c r="X141" s="88">
        <v>2019.11</v>
      </c>
      <c r="Y141" s="76">
        <v>5748.2836960000004</v>
      </c>
    </row>
    <row r="142" spans="1:25" ht="71.099999999999994" customHeight="1">
      <c r="A142" s="88"/>
      <c r="B142" s="88"/>
      <c r="C142" s="88"/>
      <c r="D142" s="88"/>
      <c r="E142" s="88"/>
      <c r="F142" s="88"/>
      <c r="G142" s="92"/>
      <c r="H142" s="88"/>
      <c r="I142" s="95"/>
      <c r="J142" s="88"/>
      <c r="K142" s="88"/>
      <c r="L142" s="88"/>
      <c r="M142" s="79" t="s">
        <v>41</v>
      </c>
      <c r="N142" s="72" t="s">
        <v>42</v>
      </c>
      <c r="O142" s="88"/>
      <c r="P142" s="73">
        <v>2842</v>
      </c>
      <c r="Q142" s="99"/>
      <c r="R142" s="99"/>
      <c r="S142" s="99"/>
      <c r="T142" s="75">
        <v>21305</v>
      </c>
      <c r="U142" s="75">
        <v>2130504</v>
      </c>
      <c r="V142" s="66" t="s">
        <v>43</v>
      </c>
      <c r="W142" s="88"/>
      <c r="X142" s="88"/>
      <c r="Y142" s="76">
        <v>0</v>
      </c>
    </row>
    <row r="143" spans="1:25" ht="165.95" customHeight="1">
      <c r="A143" s="66">
        <v>78</v>
      </c>
      <c r="B143" s="66" t="s">
        <v>423</v>
      </c>
      <c r="C143" s="66" t="s">
        <v>424</v>
      </c>
      <c r="D143" s="66" t="s">
        <v>87</v>
      </c>
      <c r="E143" s="66">
        <v>2019.06</v>
      </c>
      <c r="F143" s="66" t="s">
        <v>421</v>
      </c>
      <c r="G143" s="67" t="s">
        <v>425</v>
      </c>
      <c r="H143" s="66"/>
      <c r="I143" s="69" t="s">
        <v>40</v>
      </c>
      <c r="J143" s="66"/>
      <c r="K143" s="66"/>
      <c r="L143" s="66">
        <v>2506</v>
      </c>
      <c r="M143" s="66" t="s">
        <v>329</v>
      </c>
      <c r="N143" s="72" t="s">
        <v>42</v>
      </c>
      <c r="O143" s="66">
        <f>SUM(P143:S143)</f>
        <v>1000</v>
      </c>
      <c r="P143" s="66">
        <v>1000</v>
      </c>
      <c r="Q143" s="66"/>
      <c r="R143" s="66"/>
      <c r="S143" s="66"/>
      <c r="T143" s="66">
        <v>21305</v>
      </c>
      <c r="U143" s="66">
        <v>2130504</v>
      </c>
      <c r="V143" s="66" t="s">
        <v>43</v>
      </c>
      <c r="W143" s="66"/>
      <c r="X143" s="66">
        <v>2019.08</v>
      </c>
      <c r="Y143" s="76">
        <v>810.08977700000003</v>
      </c>
    </row>
    <row r="144" spans="1:25" ht="56.25">
      <c r="A144" s="66">
        <v>79</v>
      </c>
      <c r="B144" s="66" t="s">
        <v>426</v>
      </c>
      <c r="C144" s="66" t="s">
        <v>427</v>
      </c>
      <c r="D144" s="66" t="s">
        <v>79</v>
      </c>
      <c r="E144" s="66">
        <v>2019.07</v>
      </c>
      <c r="F144" s="66" t="s">
        <v>428</v>
      </c>
      <c r="G144" s="68" t="s">
        <v>429</v>
      </c>
      <c r="H144" s="66"/>
      <c r="I144" s="69" t="s">
        <v>40</v>
      </c>
      <c r="J144" s="66"/>
      <c r="K144" s="66"/>
      <c r="L144" s="66">
        <v>5420</v>
      </c>
      <c r="M144" s="66" t="s">
        <v>54</v>
      </c>
      <c r="N144" s="72" t="s">
        <v>55</v>
      </c>
      <c r="O144" s="66">
        <f>SUM(P144:S144)</f>
        <v>510</v>
      </c>
      <c r="P144" s="66">
        <v>510</v>
      </c>
      <c r="Q144" s="66"/>
      <c r="R144" s="66"/>
      <c r="S144" s="66"/>
      <c r="T144" s="66">
        <v>2140602</v>
      </c>
      <c r="U144" s="66">
        <v>2130504</v>
      </c>
      <c r="V144" s="66" t="s">
        <v>56</v>
      </c>
      <c r="W144" s="66"/>
      <c r="X144" s="66">
        <v>2019.09</v>
      </c>
      <c r="Y144" s="76">
        <v>458.90856500000001</v>
      </c>
    </row>
    <row r="145" spans="1:25" ht="112.5">
      <c r="A145" s="66">
        <v>80</v>
      </c>
      <c r="B145" s="66" t="s">
        <v>430</v>
      </c>
      <c r="C145" s="66" t="s">
        <v>431</v>
      </c>
      <c r="D145" s="66" t="s">
        <v>432</v>
      </c>
      <c r="E145" s="70" t="s">
        <v>433</v>
      </c>
      <c r="F145" s="66" t="s">
        <v>327</v>
      </c>
      <c r="G145" s="68" t="s">
        <v>434</v>
      </c>
      <c r="H145" s="66"/>
      <c r="I145" s="69" t="s">
        <v>40</v>
      </c>
      <c r="J145" s="66"/>
      <c r="K145" s="66"/>
      <c r="L145" s="66">
        <v>2003</v>
      </c>
      <c r="M145" s="66" t="s">
        <v>365</v>
      </c>
      <c r="N145" s="72" t="s">
        <v>435</v>
      </c>
      <c r="O145" s="66">
        <v>750</v>
      </c>
      <c r="P145" s="66">
        <v>750</v>
      </c>
      <c r="Q145" s="66"/>
      <c r="R145" s="66"/>
      <c r="S145" s="66"/>
      <c r="T145" s="66">
        <v>2130599</v>
      </c>
      <c r="U145" s="66">
        <v>2130504</v>
      </c>
      <c r="V145" s="66" t="s">
        <v>43</v>
      </c>
      <c r="W145" s="66"/>
      <c r="X145" s="70" t="s">
        <v>433</v>
      </c>
      <c r="Y145" s="76">
        <v>657.37090899999998</v>
      </c>
    </row>
  </sheetData>
  <autoFilter ref="A5:Y145" xr:uid="{00000000-0009-0000-0000-000000000000}"/>
  <mergeCells count="201">
    <mergeCell ref="Y4:Y5"/>
    <mergeCell ref="W141:W142"/>
    <mergeCell ref="X4:X5"/>
    <mergeCell ref="X27:X28"/>
    <mergeCell ref="X42:X43"/>
    <mergeCell ref="X52:X53"/>
    <mergeCell ref="X54:X55"/>
    <mergeCell ref="X66:X67"/>
    <mergeCell ref="X69:X71"/>
    <mergeCell ref="X78:X81"/>
    <mergeCell ref="X90:X101"/>
    <mergeCell ref="X102:X122"/>
    <mergeCell ref="X123:X140"/>
    <mergeCell ref="X141:X142"/>
    <mergeCell ref="U90:U101"/>
    <mergeCell ref="U102:U121"/>
    <mergeCell ref="U123:U140"/>
    <mergeCell ref="V4:V5"/>
    <mergeCell ref="W4:W5"/>
    <mergeCell ref="W27:W28"/>
    <mergeCell ref="W42:W43"/>
    <mergeCell ref="W52:W53"/>
    <mergeCell ref="W54:W55"/>
    <mergeCell ref="W66:W67"/>
    <mergeCell ref="W69:W71"/>
    <mergeCell ref="W78:W81"/>
    <mergeCell ref="W90:W101"/>
    <mergeCell ref="W102:W122"/>
    <mergeCell ref="W123:W140"/>
    <mergeCell ref="O123:O140"/>
    <mergeCell ref="O141:O142"/>
    <mergeCell ref="Q27:Q28"/>
    <mergeCell ref="Q123:Q140"/>
    <mergeCell ref="Q141:Q142"/>
    <mergeCell ref="R27:R28"/>
    <mergeCell ref="R123:R140"/>
    <mergeCell ref="R141:R142"/>
    <mergeCell ref="S27:S28"/>
    <mergeCell ref="S123:S140"/>
    <mergeCell ref="S141:S142"/>
    <mergeCell ref="O27:O28"/>
    <mergeCell ref="O42:O43"/>
    <mergeCell ref="O52:O53"/>
    <mergeCell ref="O54:O55"/>
    <mergeCell ref="O66:O67"/>
    <mergeCell ref="O69:O71"/>
    <mergeCell ref="O78:O81"/>
    <mergeCell ref="O90:O101"/>
    <mergeCell ref="O102:O122"/>
    <mergeCell ref="K123:K140"/>
    <mergeCell ref="K141:K142"/>
    <mergeCell ref="L4:L5"/>
    <mergeCell ref="L27:L28"/>
    <mergeCell ref="L42:L43"/>
    <mergeCell ref="L52:L53"/>
    <mergeCell ref="L54:L55"/>
    <mergeCell ref="L66:L67"/>
    <mergeCell ref="L69:L71"/>
    <mergeCell ref="L78:L81"/>
    <mergeCell ref="L90:L101"/>
    <mergeCell ref="L102:L122"/>
    <mergeCell ref="L123:L140"/>
    <mergeCell ref="L141:L142"/>
    <mergeCell ref="K27:K28"/>
    <mergeCell ref="K42:K43"/>
    <mergeCell ref="K52:K53"/>
    <mergeCell ref="K54:K55"/>
    <mergeCell ref="K66:K67"/>
    <mergeCell ref="K69:K71"/>
    <mergeCell ref="K78:K81"/>
    <mergeCell ref="K90:K101"/>
    <mergeCell ref="K102:K122"/>
    <mergeCell ref="I123:I140"/>
    <mergeCell ref="I141:I142"/>
    <mergeCell ref="J27:J28"/>
    <mergeCell ref="J42:J43"/>
    <mergeCell ref="J52:J53"/>
    <mergeCell ref="J54:J55"/>
    <mergeCell ref="J66:J67"/>
    <mergeCell ref="J69:J71"/>
    <mergeCell ref="J78:J81"/>
    <mergeCell ref="J90:J101"/>
    <mergeCell ref="J102:J122"/>
    <mergeCell ref="J123:J140"/>
    <mergeCell ref="J141:J142"/>
    <mergeCell ref="I27:I28"/>
    <mergeCell ref="I42:I43"/>
    <mergeCell ref="I52:I53"/>
    <mergeCell ref="I54:I55"/>
    <mergeCell ref="I66:I67"/>
    <mergeCell ref="I69:I71"/>
    <mergeCell ref="I78:I81"/>
    <mergeCell ref="I90:I101"/>
    <mergeCell ref="I102:I122"/>
    <mergeCell ref="G123:G140"/>
    <mergeCell ref="G141:G142"/>
    <mergeCell ref="H27:H28"/>
    <mergeCell ref="H42:H43"/>
    <mergeCell ref="H52:H53"/>
    <mergeCell ref="H54:H55"/>
    <mergeCell ref="H66:H67"/>
    <mergeCell ref="H69:H71"/>
    <mergeCell ref="H78:H81"/>
    <mergeCell ref="H90:H101"/>
    <mergeCell ref="H102:H122"/>
    <mergeCell ref="H123:H140"/>
    <mergeCell ref="H141:H142"/>
    <mergeCell ref="G27:G28"/>
    <mergeCell ref="G42:G43"/>
    <mergeCell ref="G52:G53"/>
    <mergeCell ref="G54:G55"/>
    <mergeCell ref="G66:G67"/>
    <mergeCell ref="G69:G71"/>
    <mergeCell ref="G78:G81"/>
    <mergeCell ref="G90:G101"/>
    <mergeCell ref="G102:G122"/>
    <mergeCell ref="E78:E81"/>
    <mergeCell ref="E90:E101"/>
    <mergeCell ref="E102:E122"/>
    <mergeCell ref="E123:E140"/>
    <mergeCell ref="E141:E142"/>
    <mergeCell ref="F4:F5"/>
    <mergeCell ref="F27:F28"/>
    <mergeCell ref="F42:F43"/>
    <mergeCell ref="F52:F53"/>
    <mergeCell ref="F54:F55"/>
    <mergeCell ref="F66:F67"/>
    <mergeCell ref="F69:F71"/>
    <mergeCell ref="F78:F81"/>
    <mergeCell ref="F90:F101"/>
    <mergeCell ref="F102:F122"/>
    <mergeCell ref="F123:F140"/>
    <mergeCell ref="F141:F142"/>
    <mergeCell ref="C90:C101"/>
    <mergeCell ref="C102:C122"/>
    <mergeCell ref="C123:C140"/>
    <mergeCell ref="C141:C142"/>
    <mergeCell ref="D4:D5"/>
    <mergeCell ref="D27:D28"/>
    <mergeCell ref="D42:D43"/>
    <mergeCell ref="D52:D53"/>
    <mergeCell ref="D54:D55"/>
    <mergeCell ref="D66:D67"/>
    <mergeCell ref="D69:D71"/>
    <mergeCell ref="D78:D81"/>
    <mergeCell ref="D90:D101"/>
    <mergeCell ref="D102:D122"/>
    <mergeCell ref="D123:D140"/>
    <mergeCell ref="D141:D142"/>
    <mergeCell ref="A90:A101"/>
    <mergeCell ref="A102:A122"/>
    <mergeCell ref="A123:A140"/>
    <mergeCell ref="A141:A142"/>
    <mergeCell ref="B4:B5"/>
    <mergeCell ref="B27:B28"/>
    <mergeCell ref="B42:B43"/>
    <mergeCell ref="B52:B53"/>
    <mergeCell ref="B54:B55"/>
    <mergeCell ref="B66:B67"/>
    <mergeCell ref="B69:B71"/>
    <mergeCell ref="B78:B81"/>
    <mergeCell ref="B90:B101"/>
    <mergeCell ref="B102:B122"/>
    <mergeCell ref="B123:B140"/>
    <mergeCell ref="B141:B142"/>
    <mergeCell ref="A6:G6"/>
    <mergeCell ref="A4:A5"/>
    <mergeCell ref="A27:A28"/>
    <mergeCell ref="A42:A43"/>
    <mergeCell ref="A52:A53"/>
    <mergeCell ref="A54:A55"/>
    <mergeCell ref="A66:A67"/>
    <mergeCell ref="A69:A71"/>
    <mergeCell ref="A78:A81"/>
    <mergeCell ref="C4:C5"/>
    <mergeCell ref="C27:C28"/>
    <mergeCell ref="C42:C43"/>
    <mergeCell ref="C52:C53"/>
    <mergeCell ref="C54:C55"/>
    <mergeCell ref="C66:C67"/>
    <mergeCell ref="C69:C71"/>
    <mergeCell ref="C78:C81"/>
    <mergeCell ref="E4:E5"/>
    <mergeCell ref="E27:E28"/>
    <mergeCell ref="E42:E43"/>
    <mergeCell ref="E52:E53"/>
    <mergeCell ref="E54:E55"/>
    <mergeCell ref="E66:E67"/>
    <mergeCell ref="E69:E71"/>
    <mergeCell ref="A1:C1"/>
    <mergeCell ref="A2:W2"/>
    <mergeCell ref="A3:D3"/>
    <mergeCell ref="G3:I3"/>
    <mergeCell ref="M3:P3"/>
    <mergeCell ref="T3:V3"/>
    <mergeCell ref="H4:K4"/>
    <mergeCell ref="O4:S4"/>
    <mergeCell ref="T4:U4"/>
    <mergeCell ref="G4:G5"/>
    <mergeCell ref="M4:M5"/>
    <mergeCell ref="N4:N5"/>
  </mergeCells>
  <phoneticPr fontId="8" type="noConversion"/>
  <pageMargins left="0.70069444444444495" right="0.70069444444444495" top="0.75138888888888899" bottom="0.59027777777777801" header="0.29861111111111099" footer="0.39305555555555599"/>
  <pageSetup paperSize="8" scale="49" fitToHeight="0" orientation="landscape"/>
  <headerFooter>
    <oddFooter>&amp;C&amp;14&amp;B第 &amp;P 页，共 &amp;N 页</oddFooter>
  </headerFooter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16"/>
  <sheetViews>
    <sheetView zoomScale="70" zoomScaleNormal="70" workbookViewId="0">
      <selection activeCell="P32" sqref="P32"/>
    </sheetView>
  </sheetViews>
  <sheetFormatPr defaultColWidth="9" defaultRowHeight="13.5"/>
  <cols>
    <col min="1" max="1" width="6.25" style="3" customWidth="1"/>
    <col min="2" max="2" width="11.375" style="3" customWidth="1"/>
    <col min="3" max="3" width="11.75" style="3" customWidth="1"/>
    <col min="4" max="4" width="11.375" style="3" customWidth="1"/>
    <col min="5" max="5" width="10.375" style="3"/>
    <col min="6" max="8" width="9" style="3"/>
    <col min="9" max="9" width="10.375" style="3"/>
    <col min="10" max="10" width="9.375" style="3"/>
    <col min="11" max="11" width="10.375" style="3"/>
    <col min="12" max="12" width="9.375" style="3"/>
    <col min="13" max="16" width="9" style="3"/>
    <col min="17" max="17" width="9.25" style="3"/>
    <col min="18" max="20" width="9" style="3"/>
    <col min="21" max="21" width="9.25" style="3"/>
    <col min="22" max="24" width="9" style="3"/>
    <col min="25" max="25" width="10.375" style="3"/>
    <col min="26" max="26" width="9.375" style="3"/>
    <col min="27" max="27" width="9.25" style="3"/>
    <col min="28" max="28" width="9" style="3"/>
    <col min="29" max="29" width="9.25" style="3"/>
    <col min="30" max="34" width="9" style="3"/>
    <col min="35" max="35" width="11.625" style="3"/>
    <col min="36" max="45" width="8.875" style="3" customWidth="1"/>
    <col min="46" max="49" width="9" style="3"/>
    <col min="50" max="59" width="8.25" style="3" customWidth="1"/>
    <col min="60" max="61" width="9" style="3"/>
    <col min="62" max="63" width="8.875" style="3" customWidth="1"/>
    <col min="64" max="64" width="8" style="3" customWidth="1"/>
    <col min="65" max="66" width="9" style="3"/>
    <col min="67" max="67" width="10.375" style="3"/>
    <col min="68" max="16384" width="9" style="3"/>
  </cols>
  <sheetData>
    <row r="1" spans="1:71">
      <c r="A1" s="100" t="s">
        <v>436</v>
      </c>
      <c r="B1" s="10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</row>
    <row r="2" spans="1:71" ht="48.95" customHeight="1">
      <c r="A2" s="101" t="s">
        <v>437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2"/>
      <c r="BP2" s="30"/>
      <c r="BQ2" s="30"/>
      <c r="BR2" s="30"/>
      <c r="BS2" s="30"/>
    </row>
    <row r="3" spans="1:71" ht="21">
      <c r="A3" s="107" t="s">
        <v>438</v>
      </c>
      <c r="B3" s="106" t="s">
        <v>439</v>
      </c>
      <c r="C3" s="106" t="s">
        <v>440</v>
      </c>
      <c r="D3" s="103" t="s">
        <v>441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 t="s">
        <v>442</v>
      </c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4" t="s">
        <v>369</v>
      </c>
      <c r="BK3" s="104"/>
      <c r="BL3" s="104"/>
      <c r="BM3" s="104"/>
      <c r="BN3" s="104" t="s">
        <v>443</v>
      </c>
      <c r="BO3" s="108" t="s">
        <v>444</v>
      </c>
      <c r="BP3" s="30"/>
      <c r="BQ3" s="30"/>
      <c r="BR3" s="30"/>
      <c r="BS3" s="30"/>
    </row>
    <row r="4" spans="1:71" ht="105" customHeight="1">
      <c r="A4" s="107"/>
      <c r="B4" s="106"/>
      <c r="C4" s="106"/>
      <c r="D4" s="32" t="s">
        <v>27</v>
      </c>
      <c r="E4" s="105" t="s">
        <v>445</v>
      </c>
      <c r="F4" s="105"/>
      <c r="G4" s="105" t="s">
        <v>357</v>
      </c>
      <c r="H4" s="105"/>
      <c r="I4" s="105" t="s">
        <v>359</v>
      </c>
      <c r="J4" s="105"/>
      <c r="K4" s="105" t="s">
        <v>361</v>
      </c>
      <c r="L4" s="105"/>
      <c r="M4" s="105" t="s">
        <v>446</v>
      </c>
      <c r="N4" s="105"/>
      <c r="O4" s="105" t="s">
        <v>390</v>
      </c>
      <c r="P4" s="105"/>
      <c r="Q4" s="105" t="s">
        <v>323</v>
      </c>
      <c r="R4" s="105"/>
      <c r="S4" s="105" t="s">
        <v>380</v>
      </c>
      <c r="T4" s="105"/>
      <c r="U4" s="105" t="s">
        <v>54</v>
      </c>
      <c r="V4" s="105"/>
      <c r="W4" s="105" t="s">
        <v>447</v>
      </c>
      <c r="X4" s="105"/>
      <c r="Y4" s="105" t="s">
        <v>195</v>
      </c>
      <c r="Z4" s="105"/>
      <c r="AA4" s="105" t="s">
        <v>404</v>
      </c>
      <c r="AB4" s="105"/>
      <c r="AC4" s="105" t="s">
        <v>363</v>
      </c>
      <c r="AD4" s="105"/>
      <c r="AE4" s="105" t="s">
        <v>321</v>
      </c>
      <c r="AF4" s="105"/>
      <c r="AG4" s="105" t="s">
        <v>448</v>
      </c>
      <c r="AH4" s="105"/>
      <c r="AI4" s="33" t="s">
        <v>27</v>
      </c>
      <c r="AJ4" s="104" t="s">
        <v>449</v>
      </c>
      <c r="AK4" s="104"/>
      <c r="AL4" s="104" t="s">
        <v>450</v>
      </c>
      <c r="AM4" s="104"/>
      <c r="AN4" s="104" t="s">
        <v>384</v>
      </c>
      <c r="AO4" s="104"/>
      <c r="AP4" s="104" t="s">
        <v>386</v>
      </c>
      <c r="AQ4" s="104"/>
      <c r="AR4" s="104" t="s">
        <v>388</v>
      </c>
      <c r="AS4" s="104"/>
      <c r="AT4" s="104" t="s">
        <v>389</v>
      </c>
      <c r="AU4" s="104"/>
      <c r="AV4" s="104" t="s">
        <v>390</v>
      </c>
      <c r="AW4" s="104"/>
      <c r="AX4" s="104" t="s">
        <v>451</v>
      </c>
      <c r="AY4" s="104"/>
      <c r="AZ4" s="104" t="s">
        <v>447</v>
      </c>
      <c r="BA4" s="104"/>
      <c r="BB4" s="104" t="s">
        <v>380</v>
      </c>
      <c r="BC4" s="104"/>
      <c r="BD4" s="104" t="s">
        <v>392</v>
      </c>
      <c r="BE4" s="104"/>
      <c r="BF4" s="104" t="s">
        <v>321</v>
      </c>
      <c r="BG4" s="104"/>
      <c r="BH4" s="104" t="s">
        <v>398</v>
      </c>
      <c r="BI4" s="104"/>
      <c r="BJ4" s="106" t="s">
        <v>452</v>
      </c>
      <c r="BK4" s="106"/>
      <c r="BL4" s="53" t="s">
        <v>453</v>
      </c>
      <c r="BM4" s="53" t="s">
        <v>454</v>
      </c>
      <c r="BN4" s="104"/>
      <c r="BO4" s="108"/>
      <c r="BP4" s="30"/>
      <c r="BQ4" s="30"/>
      <c r="BR4" s="30"/>
      <c r="BS4" s="30"/>
    </row>
    <row r="5" spans="1:71" ht="42" customHeight="1">
      <c r="A5" s="31"/>
      <c r="B5" s="31"/>
      <c r="C5" s="31"/>
      <c r="D5" s="31"/>
      <c r="E5" s="105">
        <v>1</v>
      </c>
      <c r="F5" s="105"/>
      <c r="G5" s="105">
        <v>2</v>
      </c>
      <c r="H5" s="105"/>
      <c r="I5" s="105">
        <v>3</v>
      </c>
      <c r="J5" s="105"/>
      <c r="K5" s="105">
        <v>4</v>
      </c>
      <c r="L5" s="105"/>
      <c r="M5" s="105">
        <v>5</v>
      </c>
      <c r="N5" s="105"/>
      <c r="O5" s="105">
        <v>6</v>
      </c>
      <c r="P5" s="105"/>
      <c r="Q5" s="105">
        <v>7</v>
      </c>
      <c r="R5" s="105"/>
      <c r="S5" s="105">
        <v>8</v>
      </c>
      <c r="T5" s="105"/>
      <c r="U5" s="105">
        <v>9</v>
      </c>
      <c r="V5" s="105"/>
      <c r="W5" s="105">
        <v>10</v>
      </c>
      <c r="X5" s="105"/>
      <c r="Y5" s="105">
        <v>12</v>
      </c>
      <c r="Z5" s="105"/>
      <c r="AA5" s="105">
        <v>13</v>
      </c>
      <c r="AB5" s="105"/>
      <c r="AC5" s="105">
        <v>14</v>
      </c>
      <c r="AD5" s="105"/>
      <c r="AE5" s="105">
        <v>16</v>
      </c>
      <c r="AF5" s="105"/>
      <c r="AG5" s="105">
        <v>17</v>
      </c>
      <c r="AH5" s="105"/>
      <c r="AI5" s="33"/>
      <c r="AJ5" s="104">
        <v>1</v>
      </c>
      <c r="AK5" s="104"/>
      <c r="AL5" s="104">
        <v>2</v>
      </c>
      <c r="AM5" s="104"/>
      <c r="AN5" s="104">
        <v>3</v>
      </c>
      <c r="AO5" s="104"/>
      <c r="AP5" s="104">
        <v>4</v>
      </c>
      <c r="AQ5" s="104"/>
      <c r="AR5" s="104">
        <v>5</v>
      </c>
      <c r="AS5" s="104"/>
      <c r="AT5" s="104">
        <v>6</v>
      </c>
      <c r="AU5" s="104"/>
      <c r="AV5" s="104">
        <v>7</v>
      </c>
      <c r="AW5" s="104"/>
      <c r="AX5" s="104">
        <v>8</v>
      </c>
      <c r="AY5" s="104"/>
      <c r="AZ5" s="104">
        <v>9</v>
      </c>
      <c r="BA5" s="104"/>
      <c r="BB5" s="104">
        <v>10</v>
      </c>
      <c r="BC5" s="104"/>
      <c r="BD5" s="104">
        <v>11</v>
      </c>
      <c r="BE5" s="104"/>
      <c r="BF5" s="104">
        <v>12</v>
      </c>
      <c r="BG5" s="104"/>
      <c r="BH5" s="104">
        <v>14</v>
      </c>
      <c r="BI5" s="104"/>
      <c r="BJ5" s="104"/>
      <c r="BK5" s="104"/>
      <c r="BL5" s="53"/>
      <c r="BM5" s="53"/>
      <c r="BN5" s="48"/>
      <c r="BO5" s="57"/>
      <c r="BP5" s="30"/>
      <c r="BQ5" s="30"/>
      <c r="BR5" s="30"/>
      <c r="BS5" s="30"/>
    </row>
    <row r="6" spans="1:71" ht="54" customHeight="1">
      <c r="A6" s="31"/>
      <c r="B6" s="31"/>
      <c r="C6" s="31"/>
      <c r="D6" s="31"/>
      <c r="E6" s="31" t="s">
        <v>455</v>
      </c>
      <c r="F6" s="31" t="s">
        <v>456</v>
      </c>
      <c r="G6" s="31" t="s">
        <v>455</v>
      </c>
      <c r="H6" s="31" t="s">
        <v>456</v>
      </c>
      <c r="I6" s="31" t="s">
        <v>455</v>
      </c>
      <c r="J6" s="31" t="s">
        <v>456</v>
      </c>
      <c r="K6" s="31" t="s">
        <v>455</v>
      </c>
      <c r="L6" s="31" t="s">
        <v>456</v>
      </c>
      <c r="M6" s="31" t="s">
        <v>455</v>
      </c>
      <c r="N6" s="31" t="s">
        <v>456</v>
      </c>
      <c r="O6" s="31" t="s">
        <v>455</v>
      </c>
      <c r="P6" s="31" t="s">
        <v>456</v>
      </c>
      <c r="Q6" s="31" t="s">
        <v>455</v>
      </c>
      <c r="R6" s="31" t="s">
        <v>456</v>
      </c>
      <c r="S6" s="31" t="s">
        <v>455</v>
      </c>
      <c r="T6" s="31" t="s">
        <v>456</v>
      </c>
      <c r="U6" s="31" t="s">
        <v>455</v>
      </c>
      <c r="V6" s="31" t="s">
        <v>456</v>
      </c>
      <c r="W6" s="31" t="s">
        <v>455</v>
      </c>
      <c r="X6" s="31" t="s">
        <v>456</v>
      </c>
      <c r="Y6" s="31" t="s">
        <v>455</v>
      </c>
      <c r="Z6" s="31" t="s">
        <v>456</v>
      </c>
      <c r="AA6" s="31" t="s">
        <v>455</v>
      </c>
      <c r="AB6" s="31" t="s">
        <v>456</v>
      </c>
      <c r="AC6" s="31" t="s">
        <v>455</v>
      </c>
      <c r="AD6" s="31" t="s">
        <v>456</v>
      </c>
      <c r="AE6" s="31" t="s">
        <v>455</v>
      </c>
      <c r="AF6" s="31" t="s">
        <v>456</v>
      </c>
      <c r="AG6" s="31" t="s">
        <v>455</v>
      </c>
      <c r="AH6" s="31" t="s">
        <v>456</v>
      </c>
      <c r="AI6" s="40"/>
      <c r="AJ6" s="31" t="s">
        <v>455</v>
      </c>
      <c r="AK6" s="31" t="s">
        <v>456</v>
      </c>
      <c r="AL6" s="31" t="s">
        <v>455</v>
      </c>
      <c r="AM6" s="31" t="s">
        <v>456</v>
      </c>
      <c r="AN6" s="31" t="s">
        <v>455</v>
      </c>
      <c r="AO6" s="31" t="s">
        <v>456</v>
      </c>
      <c r="AP6" s="31" t="s">
        <v>455</v>
      </c>
      <c r="AQ6" s="31" t="s">
        <v>456</v>
      </c>
      <c r="AR6" s="31" t="s">
        <v>455</v>
      </c>
      <c r="AS6" s="31" t="s">
        <v>456</v>
      </c>
      <c r="AT6" s="31" t="s">
        <v>455</v>
      </c>
      <c r="AU6" s="31" t="s">
        <v>456</v>
      </c>
      <c r="AV6" s="31" t="s">
        <v>455</v>
      </c>
      <c r="AW6" s="31" t="s">
        <v>456</v>
      </c>
      <c r="AX6" s="31" t="s">
        <v>455</v>
      </c>
      <c r="AY6" s="31" t="s">
        <v>456</v>
      </c>
      <c r="AZ6" s="31" t="s">
        <v>455</v>
      </c>
      <c r="BA6" s="31" t="s">
        <v>456</v>
      </c>
      <c r="BB6" s="31" t="s">
        <v>455</v>
      </c>
      <c r="BC6" s="31" t="s">
        <v>456</v>
      </c>
      <c r="BD6" s="31" t="s">
        <v>455</v>
      </c>
      <c r="BE6" s="31" t="s">
        <v>456</v>
      </c>
      <c r="BF6" s="31" t="s">
        <v>455</v>
      </c>
      <c r="BG6" s="31" t="s">
        <v>456</v>
      </c>
      <c r="BH6" s="31" t="s">
        <v>455</v>
      </c>
      <c r="BI6" s="31" t="s">
        <v>456</v>
      </c>
      <c r="BJ6" s="31" t="s">
        <v>455</v>
      </c>
      <c r="BK6" s="31" t="s">
        <v>456</v>
      </c>
      <c r="BL6" s="40"/>
      <c r="BM6" s="40"/>
      <c r="BN6" s="48"/>
      <c r="BO6" s="57"/>
      <c r="BP6" s="30"/>
      <c r="BQ6" s="30"/>
      <c r="BR6" s="30"/>
      <c r="BS6" s="30"/>
    </row>
    <row r="7" spans="1:71" ht="21" hidden="1" customHeight="1">
      <c r="A7" s="34" t="s">
        <v>457</v>
      </c>
      <c r="B7" s="35" t="s">
        <v>458</v>
      </c>
      <c r="C7" s="36">
        <v>885351.83039999998</v>
      </c>
      <c r="D7" s="36">
        <v>716930.97039999999</v>
      </c>
      <c r="E7" s="36">
        <v>369970</v>
      </c>
      <c r="F7" s="37"/>
      <c r="G7" s="36">
        <v>45645</v>
      </c>
      <c r="H7" s="37"/>
      <c r="I7" s="36">
        <v>12632.44</v>
      </c>
      <c r="J7" s="37"/>
      <c r="K7" s="36">
        <v>17190.29</v>
      </c>
      <c r="L7" s="37"/>
      <c r="M7" s="37">
        <v>35032.9</v>
      </c>
      <c r="N7" s="37"/>
      <c r="O7" s="37">
        <v>9594</v>
      </c>
      <c r="P7" s="37"/>
      <c r="Q7" s="36">
        <v>5049.68</v>
      </c>
      <c r="R7" s="37"/>
      <c r="S7" s="45">
        <v>2681.7</v>
      </c>
      <c r="T7" s="37"/>
      <c r="U7" s="36">
        <v>70881.8</v>
      </c>
      <c r="V7" s="37"/>
      <c r="W7" s="36">
        <v>58756</v>
      </c>
      <c r="X7" s="37"/>
      <c r="Y7" s="36">
        <v>11793.25</v>
      </c>
      <c r="Z7" s="37"/>
      <c r="AA7" s="36">
        <v>40.1004</v>
      </c>
      <c r="AB7" s="37"/>
      <c r="AC7" s="36">
        <v>1321.51</v>
      </c>
      <c r="AD7" s="37"/>
      <c r="AE7" s="36">
        <v>1209.3</v>
      </c>
      <c r="AF7" s="37"/>
      <c r="AG7" s="36">
        <v>75133</v>
      </c>
      <c r="AH7" s="37"/>
      <c r="AI7" s="36">
        <v>168420.86</v>
      </c>
      <c r="AJ7" s="36">
        <v>106415.11</v>
      </c>
      <c r="AK7" s="37"/>
      <c r="AL7" s="36">
        <v>3673.55</v>
      </c>
      <c r="AM7" s="37"/>
      <c r="AN7" s="36">
        <v>2849.57</v>
      </c>
      <c r="AO7" s="37"/>
      <c r="AP7" s="36">
        <v>236.44</v>
      </c>
      <c r="AQ7" s="37"/>
      <c r="AR7" s="37">
        <v>844.31</v>
      </c>
      <c r="AS7" s="37"/>
      <c r="AT7" s="36">
        <v>1576</v>
      </c>
      <c r="AU7" s="37"/>
      <c r="AV7" s="36">
        <v>2786</v>
      </c>
      <c r="AW7" s="37"/>
      <c r="AX7" s="36">
        <v>317.10000000000002</v>
      </c>
      <c r="AY7" s="37"/>
      <c r="AZ7" s="36">
        <v>44697</v>
      </c>
      <c r="BA7" s="37"/>
      <c r="BB7" s="36">
        <v>334.17</v>
      </c>
      <c r="BC7" s="37"/>
      <c r="BD7" s="36">
        <v>235.81</v>
      </c>
      <c r="BE7" s="37"/>
      <c r="BF7" s="36">
        <v>2228</v>
      </c>
      <c r="BG7" s="37"/>
      <c r="BH7" s="36">
        <v>2227.8000000000002</v>
      </c>
      <c r="BI7" s="37"/>
      <c r="BJ7" s="36">
        <v>9.73</v>
      </c>
      <c r="BK7" s="37"/>
      <c r="BL7" s="37"/>
      <c r="BM7" s="37"/>
      <c r="BN7" s="37"/>
      <c r="BO7" s="58"/>
      <c r="BP7" s="59"/>
      <c r="BQ7" s="30"/>
      <c r="BR7" s="30"/>
      <c r="BS7" s="30"/>
    </row>
    <row r="8" spans="1:71" ht="21" hidden="1" customHeight="1">
      <c r="A8" s="38">
        <v>6</v>
      </c>
      <c r="B8" s="39" t="s">
        <v>459</v>
      </c>
      <c r="C8" s="40">
        <v>91589.155199999994</v>
      </c>
      <c r="D8" s="40">
        <v>70585.075200000007</v>
      </c>
      <c r="E8" s="40">
        <v>38025</v>
      </c>
      <c r="F8" s="41"/>
      <c r="G8" s="40">
        <v>3452</v>
      </c>
      <c r="H8" s="41"/>
      <c r="I8" s="40">
        <v>1049.3499999999999</v>
      </c>
      <c r="J8" s="41"/>
      <c r="K8" s="40">
        <v>1415.28</v>
      </c>
      <c r="L8" s="41"/>
      <c r="M8" s="41">
        <v>3009.83</v>
      </c>
      <c r="N8" s="41"/>
      <c r="O8" s="41">
        <v>824</v>
      </c>
      <c r="P8" s="41"/>
      <c r="Q8" s="40">
        <v>433.84</v>
      </c>
      <c r="R8" s="41"/>
      <c r="S8" s="46">
        <v>230.4</v>
      </c>
      <c r="T8" s="41"/>
      <c r="U8" s="40">
        <v>5688.2</v>
      </c>
      <c r="V8" s="41"/>
      <c r="W8" s="40">
        <v>5192</v>
      </c>
      <c r="X8" s="41"/>
      <c r="Y8" s="40">
        <v>959.37</v>
      </c>
      <c r="Z8" s="41"/>
      <c r="AA8" s="40">
        <v>3.4451999999999998</v>
      </c>
      <c r="AB8" s="41"/>
      <c r="AC8" s="40">
        <v>107.46</v>
      </c>
      <c r="AD8" s="41"/>
      <c r="AE8" s="40">
        <v>103.9</v>
      </c>
      <c r="AF8" s="41"/>
      <c r="AG8" s="40">
        <v>10091</v>
      </c>
      <c r="AH8" s="41"/>
      <c r="AI8" s="40">
        <v>21004.080000000002</v>
      </c>
      <c r="AJ8" s="40">
        <v>15836</v>
      </c>
      <c r="AK8" s="41"/>
      <c r="AL8" s="40">
        <v>314.73</v>
      </c>
      <c r="AM8" s="41"/>
      <c r="AN8" s="40">
        <v>237.49</v>
      </c>
      <c r="AO8" s="41"/>
      <c r="AP8" s="40">
        <v>18.96</v>
      </c>
      <c r="AQ8" s="41"/>
      <c r="AR8" s="41">
        <v>68.400000000000006</v>
      </c>
      <c r="AS8" s="41"/>
      <c r="AT8" s="40">
        <v>126.41</v>
      </c>
      <c r="AU8" s="41"/>
      <c r="AV8" s="40">
        <v>240</v>
      </c>
      <c r="AW8" s="41"/>
      <c r="AX8" s="40">
        <v>27.24</v>
      </c>
      <c r="AY8" s="41"/>
      <c r="AZ8" s="40">
        <v>3701</v>
      </c>
      <c r="BA8" s="41"/>
      <c r="BB8" s="40">
        <v>28.71</v>
      </c>
      <c r="BC8" s="41"/>
      <c r="BD8" s="40">
        <v>22.74</v>
      </c>
      <c r="BE8" s="41"/>
      <c r="BF8" s="54">
        <v>191</v>
      </c>
      <c r="BG8" s="41"/>
      <c r="BH8" s="40">
        <v>191.4</v>
      </c>
      <c r="BI8" s="41"/>
      <c r="BJ8" s="40">
        <v>0.78</v>
      </c>
      <c r="BK8" s="41"/>
      <c r="BL8" s="41"/>
      <c r="BM8" s="41"/>
      <c r="BN8" s="41"/>
      <c r="BO8" s="58"/>
      <c r="BP8" s="59"/>
      <c r="BQ8" s="60"/>
      <c r="BR8" s="60"/>
      <c r="BS8" s="60"/>
    </row>
    <row r="9" spans="1:71" ht="93.95" customHeight="1">
      <c r="A9" s="38">
        <v>1</v>
      </c>
      <c r="B9" s="35" t="s">
        <v>460</v>
      </c>
      <c r="C9" s="42">
        <f>D9+AI9+BK9+BM9</f>
        <v>88805.884399999995</v>
      </c>
      <c r="D9" s="40">
        <f>F9+H9+J9+L9+N9+P9+R9+T9+V9+X9+Z9+AB9+AD9+AF9+AH9</f>
        <v>76070.234400000001</v>
      </c>
      <c r="E9" s="36">
        <v>44764</v>
      </c>
      <c r="F9" s="41">
        <v>43395.692000000003</v>
      </c>
      <c r="G9" s="36">
        <v>1114</v>
      </c>
      <c r="H9" s="41">
        <v>1114</v>
      </c>
      <c r="I9" s="36">
        <v>1680.68</v>
      </c>
      <c r="J9" s="44">
        <v>1680.68</v>
      </c>
      <c r="K9" s="36">
        <v>2308.7399999999998</v>
      </c>
      <c r="L9" s="44">
        <v>2308.7399999999998</v>
      </c>
      <c r="M9" s="41">
        <v>4510.03</v>
      </c>
      <c r="N9" s="41">
        <v>4510.03</v>
      </c>
      <c r="O9" s="41">
        <v>1235</v>
      </c>
      <c r="P9" s="41">
        <v>1235</v>
      </c>
      <c r="Q9" s="36">
        <v>650.08000000000004</v>
      </c>
      <c r="R9" s="44">
        <v>419.08</v>
      </c>
      <c r="S9" s="45">
        <v>345.3</v>
      </c>
      <c r="T9" s="47">
        <v>345.3</v>
      </c>
      <c r="U9" s="36">
        <v>9745.4</v>
      </c>
      <c r="V9" s="47">
        <v>9745.4</v>
      </c>
      <c r="W9" s="36">
        <v>6333</v>
      </c>
      <c r="X9" s="41">
        <v>0</v>
      </c>
      <c r="Y9" s="36">
        <v>1599.31</v>
      </c>
      <c r="Z9" s="44">
        <v>1599.31</v>
      </c>
      <c r="AA9" s="36">
        <v>5.1623999999999999</v>
      </c>
      <c r="AB9" s="36">
        <v>5.1623999999999999</v>
      </c>
      <c r="AC9" s="36">
        <v>179.16</v>
      </c>
      <c r="AD9" s="36">
        <v>179.16</v>
      </c>
      <c r="AE9" s="36">
        <v>155.68</v>
      </c>
      <c r="AF9" s="36">
        <v>155.68</v>
      </c>
      <c r="AG9" s="36">
        <v>9497</v>
      </c>
      <c r="AH9" s="49">
        <v>9377</v>
      </c>
      <c r="AI9" s="36">
        <f>AK9+AM9+AO9+AQ9+AS9+AU9+AW9+AY9+BA9+BC9+BE9+BG9+BI9</f>
        <v>11656.31</v>
      </c>
      <c r="AJ9" s="36">
        <v>9389</v>
      </c>
      <c r="AK9" s="50">
        <v>9389</v>
      </c>
      <c r="AL9" s="36">
        <v>474.65</v>
      </c>
      <c r="AM9" s="36">
        <v>474.65</v>
      </c>
      <c r="AN9" s="36">
        <v>379.02</v>
      </c>
      <c r="AO9" s="36">
        <v>379.02</v>
      </c>
      <c r="AP9" s="36">
        <v>32.51</v>
      </c>
      <c r="AQ9" s="36">
        <v>32.51</v>
      </c>
      <c r="AR9" s="52">
        <v>115.13</v>
      </c>
      <c r="AS9" s="52">
        <v>115.13</v>
      </c>
      <c r="AT9" s="36">
        <v>216.68</v>
      </c>
      <c r="AU9" s="36">
        <v>216.68</v>
      </c>
      <c r="AV9" s="36">
        <v>359</v>
      </c>
      <c r="AW9" s="50">
        <v>359</v>
      </c>
      <c r="AX9" s="36">
        <v>40.82</v>
      </c>
      <c r="AY9" s="36">
        <v>40.82</v>
      </c>
      <c r="AZ9" s="36">
        <v>4974</v>
      </c>
      <c r="BA9" s="50">
        <v>0</v>
      </c>
      <c r="BB9" s="36">
        <v>43.02</v>
      </c>
      <c r="BC9" s="36">
        <v>43.02</v>
      </c>
      <c r="BD9" s="36">
        <v>32.68</v>
      </c>
      <c r="BE9" s="36">
        <v>32.68</v>
      </c>
      <c r="BF9" s="36">
        <v>287</v>
      </c>
      <c r="BG9" s="36">
        <v>287</v>
      </c>
      <c r="BH9" s="36">
        <v>286.8</v>
      </c>
      <c r="BI9" s="36">
        <v>286.8</v>
      </c>
      <c r="BJ9" s="55">
        <v>1.34</v>
      </c>
      <c r="BK9" s="55">
        <v>1.34</v>
      </c>
      <c r="BL9" s="56"/>
      <c r="BM9" s="56">
        <v>1078</v>
      </c>
      <c r="BN9" s="56">
        <v>32906.392399999997</v>
      </c>
      <c r="BO9" s="58">
        <v>0.3705</v>
      </c>
      <c r="BP9" s="59"/>
      <c r="BQ9" s="30"/>
      <c r="BR9" s="30"/>
      <c r="BS9" s="30"/>
    </row>
    <row r="10" spans="1:71" ht="21" hidden="1" customHeight="1">
      <c r="A10" s="38">
        <v>8</v>
      </c>
      <c r="B10" s="39" t="s">
        <v>461</v>
      </c>
      <c r="C10" s="40">
        <v>140341.61799999999</v>
      </c>
      <c r="D10" s="40">
        <v>117514.908</v>
      </c>
      <c r="E10" s="40">
        <v>65461</v>
      </c>
      <c r="F10" s="43"/>
      <c r="G10" s="40">
        <v>1420</v>
      </c>
      <c r="H10" s="43"/>
      <c r="I10" s="40">
        <v>1985.28</v>
      </c>
      <c r="J10" s="43"/>
      <c r="K10" s="40">
        <v>2670.22</v>
      </c>
      <c r="L10" s="43"/>
      <c r="M10" s="43">
        <v>5755.47</v>
      </c>
      <c r="N10" s="43"/>
      <c r="O10" s="43">
        <v>1576</v>
      </c>
      <c r="P10" s="43"/>
      <c r="Q10" s="40">
        <v>829.6</v>
      </c>
      <c r="R10" s="43"/>
      <c r="S10" s="46">
        <v>440.5</v>
      </c>
      <c r="T10" s="43"/>
      <c r="U10" s="40">
        <v>10640.5</v>
      </c>
      <c r="V10" s="43"/>
      <c r="W10" s="40">
        <v>11231</v>
      </c>
      <c r="X10" s="43"/>
      <c r="Y10" s="40">
        <v>1802.87</v>
      </c>
      <c r="Z10" s="43"/>
      <c r="AA10" s="40">
        <v>6.5880000000000001</v>
      </c>
      <c r="AB10" s="43"/>
      <c r="AC10" s="40">
        <v>201.21</v>
      </c>
      <c r="AD10" s="43"/>
      <c r="AE10" s="40">
        <v>198.67</v>
      </c>
      <c r="AF10" s="43"/>
      <c r="AG10" s="40">
        <v>13296</v>
      </c>
      <c r="AH10" s="43"/>
      <c r="AI10" s="40">
        <v>22826.71</v>
      </c>
      <c r="AJ10" s="40">
        <v>14074</v>
      </c>
      <c r="AK10" s="51"/>
      <c r="AL10" s="40">
        <v>600.29999999999995</v>
      </c>
      <c r="AM10" s="51"/>
      <c r="AN10" s="40">
        <v>449.26</v>
      </c>
      <c r="AO10" s="51"/>
      <c r="AP10" s="40">
        <v>35.5</v>
      </c>
      <c r="AQ10" s="51"/>
      <c r="AR10" s="51">
        <v>128.16</v>
      </c>
      <c r="AS10" s="51"/>
      <c r="AT10" s="40">
        <v>236.62</v>
      </c>
      <c r="AU10" s="51"/>
      <c r="AV10" s="40">
        <v>458</v>
      </c>
      <c r="AW10" s="51"/>
      <c r="AX10" s="40">
        <v>52.09</v>
      </c>
      <c r="AY10" s="51"/>
      <c r="AZ10" s="40">
        <v>5971</v>
      </c>
      <c r="BA10" s="51"/>
      <c r="BB10" s="40">
        <v>54.9</v>
      </c>
      <c r="BC10" s="51"/>
      <c r="BD10" s="36">
        <v>34.880000000000003</v>
      </c>
      <c r="BE10" s="51"/>
      <c r="BF10" s="40">
        <v>366</v>
      </c>
      <c r="BG10" s="51"/>
      <c r="BH10" s="40">
        <v>366</v>
      </c>
      <c r="BI10" s="51"/>
      <c r="BJ10" s="40">
        <v>1.46</v>
      </c>
      <c r="BK10" s="51"/>
      <c r="BL10" s="37"/>
      <c r="BM10" s="37"/>
      <c r="BN10" s="37"/>
      <c r="BO10" s="58"/>
      <c r="BP10" s="59"/>
      <c r="BQ10" s="30"/>
      <c r="BR10" s="30"/>
      <c r="BS10" s="30"/>
    </row>
    <row r="11" spans="1:71" ht="21" hidden="1" customHeight="1">
      <c r="A11" s="34">
        <v>9</v>
      </c>
      <c r="B11" s="39" t="s">
        <v>462</v>
      </c>
      <c r="C11" s="40">
        <v>84817.251999999993</v>
      </c>
      <c r="D11" s="40">
        <v>73716.911999999997</v>
      </c>
      <c r="E11" s="40">
        <v>41103</v>
      </c>
      <c r="F11" s="43"/>
      <c r="G11" s="40">
        <v>1719</v>
      </c>
      <c r="H11" s="43"/>
      <c r="I11" s="40">
        <v>1452.97</v>
      </c>
      <c r="J11" s="43"/>
      <c r="K11" s="40">
        <v>1991.9</v>
      </c>
      <c r="L11" s="43"/>
      <c r="M11" s="43">
        <v>3915.61</v>
      </c>
      <c r="N11" s="43"/>
      <c r="O11" s="43">
        <v>1072</v>
      </c>
      <c r="P11" s="43"/>
      <c r="Q11" s="40">
        <v>564.4</v>
      </c>
      <c r="R11" s="43"/>
      <c r="S11" s="46">
        <v>299.7</v>
      </c>
      <c r="T11" s="43"/>
      <c r="U11" s="40">
        <v>8379.4</v>
      </c>
      <c r="V11" s="43"/>
      <c r="W11" s="40">
        <v>3087</v>
      </c>
      <c r="X11" s="43"/>
      <c r="Y11" s="40">
        <v>1379.97</v>
      </c>
      <c r="Z11" s="43"/>
      <c r="AA11" s="40">
        <v>4.4820000000000002</v>
      </c>
      <c r="AB11" s="43"/>
      <c r="AC11" s="40">
        <v>155.32</v>
      </c>
      <c r="AD11" s="43"/>
      <c r="AE11" s="40">
        <v>135.16</v>
      </c>
      <c r="AF11" s="43"/>
      <c r="AG11" s="40">
        <v>8457</v>
      </c>
      <c r="AH11" s="43"/>
      <c r="AI11" s="40">
        <v>11100.34</v>
      </c>
      <c r="AJ11" s="40">
        <v>5859</v>
      </c>
      <c r="AK11" s="37"/>
      <c r="AL11" s="40">
        <v>411.65</v>
      </c>
      <c r="AM11" s="37"/>
      <c r="AN11" s="40">
        <v>326.23</v>
      </c>
      <c r="AO11" s="37"/>
      <c r="AP11" s="40">
        <v>27.95</v>
      </c>
      <c r="AQ11" s="37"/>
      <c r="AR11" s="37">
        <v>99.11</v>
      </c>
      <c r="AS11" s="37"/>
      <c r="AT11" s="40">
        <v>186.27</v>
      </c>
      <c r="AU11" s="37"/>
      <c r="AV11" s="40">
        <v>311</v>
      </c>
      <c r="AW11" s="37"/>
      <c r="AX11" s="40">
        <v>35.44</v>
      </c>
      <c r="AY11" s="37"/>
      <c r="AZ11" s="40">
        <v>3279</v>
      </c>
      <c r="BA11" s="37"/>
      <c r="BB11" s="40">
        <v>37.35</v>
      </c>
      <c r="BC11" s="37"/>
      <c r="BD11" s="36">
        <v>29.34</v>
      </c>
      <c r="BE11" s="37"/>
      <c r="BF11" s="40">
        <v>249</v>
      </c>
      <c r="BG11" s="37"/>
      <c r="BH11" s="40">
        <v>249</v>
      </c>
      <c r="BI11" s="37"/>
      <c r="BJ11" s="40">
        <v>1.1499999999999999</v>
      </c>
      <c r="BK11" s="37"/>
      <c r="BL11" s="37"/>
      <c r="BM11" s="37"/>
      <c r="BN11" s="37"/>
      <c r="BO11" s="58"/>
      <c r="BP11" s="59"/>
    </row>
    <row r="12" spans="1:71" ht="21" hidden="1" customHeight="1">
      <c r="A12" s="38">
        <v>10</v>
      </c>
      <c r="B12" s="39" t="s">
        <v>463</v>
      </c>
      <c r="C12" s="40">
        <v>7299.7975999999999</v>
      </c>
      <c r="D12" s="40">
        <v>6769.0475999999999</v>
      </c>
      <c r="E12" s="40">
        <v>3902</v>
      </c>
      <c r="F12" s="43"/>
      <c r="G12" s="40">
        <v>1514</v>
      </c>
      <c r="H12" s="43"/>
      <c r="I12" s="40">
        <v>87.27</v>
      </c>
      <c r="J12" s="43"/>
      <c r="K12" s="40">
        <v>121.95</v>
      </c>
      <c r="L12" s="43"/>
      <c r="M12" s="43">
        <v>207.57</v>
      </c>
      <c r="N12" s="43"/>
      <c r="O12" s="43">
        <v>57</v>
      </c>
      <c r="P12" s="43"/>
      <c r="Q12" s="40">
        <v>29.92</v>
      </c>
      <c r="R12" s="43"/>
      <c r="S12" s="46">
        <v>15.9</v>
      </c>
      <c r="T12" s="43"/>
      <c r="U12" s="40">
        <v>550.5</v>
      </c>
      <c r="V12" s="43"/>
      <c r="W12" s="40">
        <v>5</v>
      </c>
      <c r="X12" s="43"/>
      <c r="Y12" s="40">
        <v>87.19</v>
      </c>
      <c r="Z12" s="43"/>
      <c r="AA12" s="40">
        <v>0.23760000000000001</v>
      </c>
      <c r="AB12" s="43"/>
      <c r="AC12" s="40">
        <v>10.34</v>
      </c>
      <c r="AD12" s="43"/>
      <c r="AE12" s="40">
        <v>7.17</v>
      </c>
      <c r="AF12" s="43"/>
      <c r="AG12" s="40">
        <v>173</v>
      </c>
      <c r="AH12" s="43"/>
      <c r="AI12" s="40">
        <v>530.75</v>
      </c>
      <c r="AJ12" s="40">
        <v>418.11</v>
      </c>
      <c r="AK12" s="51"/>
      <c r="AL12" s="40">
        <v>22.63</v>
      </c>
      <c r="AM12" s="51"/>
      <c r="AN12" s="40">
        <v>20.13</v>
      </c>
      <c r="AO12" s="51"/>
      <c r="AP12" s="40">
        <v>1.84</v>
      </c>
      <c r="AQ12" s="51"/>
      <c r="AR12" s="51">
        <v>6.35</v>
      </c>
      <c r="AS12" s="51"/>
      <c r="AT12" s="40">
        <v>12.24</v>
      </c>
      <c r="AU12" s="51"/>
      <c r="AV12" s="40">
        <v>17</v>
      </c>
      <c r="AW12" s="51"/>
      <c r="AX12" s="40">
        <v>1.9</v>
      </c>
      <c r="AY12" s="51"/>
      <c r="AZ12" s="40">
        <v>1</v>
      </c>
      <c r="BA12" s="51"/>
      <c r="BB12" s="40">
        <v>1.98</v>
      </c>
      <c r="BC12" s="51"/>
      <c r="BD12" s="36">
        <v>1.37</v>
      </c>
      <c r="BE12" s="51"/>
      <c r="BF12" s="40">
        <v>13</v>
      </c>
      <c r="BG12" s="51"/>
      <c r="BH12" s="40">
        <v>13.2</v>
      </c>
      <c r="BI12" s="51"/>
      <c r="BJ12" s="40">
        <v>0.08</v>
      </c>
      <c r="BK12" s="51"/>
      <c r="BL12" s="37"/>
      <c r="BM12" s="37"/>
      <c r="BN12" s="37"/>
      <c r="BO12" s="58"/>
      <c r="BP12" s="59"/>
    </row>
    <row r="13" spans="1:71" ht="21" hidden="1" customHeight="1">
      <c r="A13" s="34">
        <v>11</v>
      </c>
      <c r="B13" s="39" t="s">
        <v>464</v>
      </c>
      <c r="C13" s="40">
        <v>190737.20079999999</v>
      </c>
      <c r="D13" s="40">
        <v>167228.67079999999</v>
      </c>
      <c r="E13" s="40">
        <v>93021</v>
      </c>
      <c r="F13" s="37"/>
      <c r="G13" s="40">
        <v>2485</v>
      </c>
      <c r="H13" s="37"/>
      <c r="I13" s="40">
        <v>3166.55</v>
      </c>
      <c r="J13" s="37"/>
      <c r="K13" s="40">
        <v>4312.6000000000004</v>
      </c>
      <c r="L13" s="37"/>
      <c r="M13" s="37">
        <v>8737</v>
      </c>
      <c r="N13" s="37"/>
      <c r="O13" s="37">
        <v>2393</v>
      </c>
      <c r="P13" s="37"/>
      <c r="Q13" s="40">
        <v>1259.3599999999999</v>
      </c>
      <c r="R13" s="37"/>
      <c r="S13" s="46">
        <v>668.8</v>
      </c>
      <c r="T13" s="37"/>
      <c r="U13" s="40">
        <v>17859</v>
      </c>
      <c r="V13" s="37"/>
      <c r="W13" s="40">
        <v>18725</v>
      </c>
      <c r="X13" s="37"/>
      <c r="Y13" s="40">
        <v>2966.27</v>
      </c>
      <c r="Z13" s="37"/>
      <c r="AA13" s="40">
        <v>10.0008</v>
      </c>
      <c r="AB13" s="37"/>
      <c r="AC13" s="40">
        <v>332.5</v>
      </c>
      <c r="AD13" s="37"/>
      <c r="AE13" s="40">
        <v>301.58999999999997</v>
      </c>
      <c r="AF13" s="37"/>
      <c r="AG13" s="40">
        <v>10991</v>
      </c>
      <c r="AH13" s="37"/>
      <c r="AI13" s="40">
        <v>23508.53</v>
      </c>
      <c r="AJ13" s="40">
        <v>528</v>
      </c>
      <c r="AK13" s="37"/>
      <c r="AL13" s="40">
        <v>916.54</v>
      </c>
      <c r="AM13" s="37"/>
      <c r="AN13" s="40">
        <v>713.84</v>
      </c>
      <c r="AO13" s="37"/>
      <c r="AP13" s="40">
        <v>59.57</v>
      </c>
      <c r="AQ13" s="37"/>
      <c r="AR13" s="37">
        <v>212.48</v>
      </c>
      <c r="AS13" s="37"/>
      <c r="AT13" s="40">
        <v>397.09</v>
      </c>
      <c r="AU13" s="37"/>
      <c r="AV13" s="40">
        <v>695</v>
      </c>
      <c r="AW13" s="37"/>
      <c r="AX13" s="40">
        <v>79.08</v>
      </c>
      <c r="AY13" s="37"/>
      <c r="AZ13" s="40">
        <v>18659</v>
      </c>
      <c r="BA13" s="37"/>
      <c r="BB13" s="40">
        <v>83.34</v>
      </c>
      <c r="BC13" s="37"/>
      <c r="BD13" s="36">
        <v>52.99</v>
      </c>
      <c r="BE13" s="37"/>
      <c r="BF13" s="40">
        <v>556</v>
      </c>
      <c r="BG13" s="37"/>
      <c r="BH13" s="40">
        <v>555.6</v>
      </c>
      <c r="BI13" s="37"/>
      <c r="BJ13" s="40">
        <v>2.4500000000000002</v>
      </c>
      <c r="BK13" s="37"/>
      <c r="BL13" s="37"/>
      <c r="BM13" s="37"/>
      <c r="BN13" s="37"/>
      <c r="BO13" s="58"/>
      <c r="BP13" s="59"/>
    </row>
    <row r="14" spans="1:71" ht="21" hidden="1" customHeight="1">
      <c r="A14" s="38">
        <v>12</v>
      </c>
      <c r="B14" s="39" t="s">
        <v>465</v>
      </c>
      <c r="C14" s="40">
        <v>133199.288</v>
      </c>
      <c r="D14" s="40">
        <v>79748.748000000007</v>
      </c>
      <c r="E14" s="40">
        <v>39407</v>
      </c>
      <c r="F14" s="43"/>
      <c r="G14" s="40">
        <v>1886</v>
      </c>
      <c r="H14" s="43"/>
      <c r="I14" s="40">
        <v>1510.19</v>
      </c>
      <c r="J14" s="43"/>
      <c r="K14" s="40">
        <v>2036.7</v>
      </c>
      <c r="L14" s="43"/>
      <c r="M14" s="43">
        <v>4340.1899999999996</v>
      </c>
      <c r="N14" s="43"/>
      <c r="O14" s="43">
        <v>1189</v>
      </c>
      <c r="P14" s="43"/>
      <c r="Q14" s="40">
        <v>625.6</v>
      </c>
      <c r="R14" s="43"/>
      <c r="S14" s="46">
        <v>332.2</v>
      </c>
      <c r="T14" s="43"/>
      <c r="U14" s="40">
        <v>8175.5</v>
      </c>
      <c r="V14" s="43"/>
      <c r="W14" s="40">
        <v>8534</v>
      </c>
      <c r="X14" s="43"/>
      <c r="Y14" s="40">
        <v>1379.52</v>
      </c>
      <c r="Z14" s="43"/>
      <c r="AA14" s="40">
        <v>4.968</v>
      </c>
      <c r="AB14" s="43"/>
      <c r="AC14" s="40">
        <v>154.06</v>
      </c>
      <c r="AD14" s="43"/>
      <c r="AE14" s="40">
        <v>149.82</v>
      </c>
      <c r="AF14" s="43"/>
      <c r="AG14" s="40">
        <v>10024</v>
      </c>
      <c r="AH14" s="43"/>
      <c r="AI14" s="40">
        <v>53450.54</v>
      </c>
      <c r="AJ14" s="40">
        <v>45656</v>
      </c>
      <c r="AK14" s="51"/>
      <c r="AL14" s="40">
        <v>453.05</v>
      </c>
      <c r="AM14" s="51"/>
      <c r="AN14" s="40">
        <v>341.63</v>
      </c>
      <c r="AO14" s="51"/>
      <c r="AP14" s="40">
        <v>27.26</v>
      </c>
      <c r="AQ14" s="51"/>
      <c r="AR14" s="51">
        <v>98.35</v>
      </c>
      <c r="AS14" s="51"/>
      <c r="AT14" s="40">
        <v>181.73</v>
      </c>
      <c r="AU14" s="51"/>
      <c r="AV14" s="40">
        <v>345</v>
      </c>
      <c r="AW14" s="51"/>
      <c r="AX14" s="40">
        <v>39.28</v>
      </c>
      <c r="AY14" s="51"/>
      <c r="AZ14" s="40">
        <v>5686</v>
      </c>
      <c r="BA14" s="51"/>
      <c r="BB14" s="40">
        <v>41.4</v>
      </c>
      <c r="BC14" s="51"/>
      <c r="BD14" s="36">
        <v>28.84</v>
      </c>
      <c r="BE14" s="51"/>
      <c r="BF14" s="40">
        <v>276</v>
      </c>
      <c r="BG14" s="51"/>
      <c r="BH14" s="40">
        <v>276</v>
      </c>
      <c r="BI14" s="51"/>
      <c r="BJ14" s="40">
        <v>1.1200000000000001</v>
      </c>
      <c r="BK14" s="51"/>
      <c r="BL14" s="37"/>
      <c r="BM14" s="37"/>
      <c r="BN14" s="37"/>
      <c r="BO14" s="58"/>
      <c r="BP14" s="59"/>
    </row>
    <row r="15" spans="1:71" ht="21" hidden="1" customHeight="1">
      <c r="A15" s="34">
        <v>13</v>
      </c>
      <c r="B15" s="39" t="s">
        <v>466</v>
      </c>
      <c r="C15" s="40">
        <v>136614.66639999999</v>
      </c>
      <c r="D15" s="40">
        <v>117245.0664</v>
      </c>
      <c r="E15" s="40">
        <v>44287</v>
      </c>
      <c r="F15" s="43"/>
      <c r="G15" s="40">
        <v>32055</v>
      </c>
      <c r="H15" s="43"/>
      <c r="I15" s="40">
        <v>1700.15</v>
      </c>
      <c r="J15" s="43"/>
      <c r="K15" s="40">
        <v>2332.9</v>
      </c>
      <c r="L15" s="43"/>
      <c r="M15" s="43">
        <v>4557.2</v>
      </c>
      <c r="N15" s="43"/>
      <c r="O15" s="43">
        <v>1248</v>
      </c>
      <c r="P15" s="43"/>
      <c r="Q15" s="40">
        <v>656.88</v>
      </c>
      <c r="R15" s="43"/>
      <c r="S15" s="46">
        <v>348.9</v>
      </c>
      <c r="T15" s="43"/>
      <c r="U15" s="40">
        <v>9843.2999999999993</v>
      </c>
      <c r="V15" s="43"/>
      <c r="W15" s="40">
        <v>5649</v>
      </c>
      <c r="X15" s="43"/>
      <c r="Y15" s="40">
        <v>1618.75</v>
      </c>
      <c r="Z15" s="43"/>
      <c r="AA15" s="40">
        <v>5.2164000000000001</v>
      </c>
      <c r="AB15" s="43"/>
      <c r="AC15" s="40">
        <v>181.46</v>
      </c>
      <c r="AD15" s="43"/>
      <c r="AE15" s="40">
        <v>157.31</v>
      </c>
      <c r="AF15" s="43"/>
      <c r="AG15" s="40">
        <v>12604</v>
      </c>
      <c r="AH15" s="43"/>
      <c r="AI15" s="40">
        <v>19369.599999999999</v>
      </c>
      <c r="AJ15" s="40">
        <v>14655</v>
      </c>
      <c r="AK15" s="37"/>
      <c r="AL15" s="40">
        <v>480</v>
      </c>
      <c r="AM15" s="37"/>
      <c r="AN15" s="40">
        <v>381.97</v>
      </c>
      <c r="AO15" s="37"/>
      <c r="AP15" s="40">
        <v>32.85</v>
      </c>
      <c r="AQ15" s="37"/>
      <c r="AR15" s="37">
        <v>116.33</v>
      </c>
      <c r="AS15" s="37"/>
      <c r="AT15" s="40">
        <v>218.96</v>
      </c>
      <c r="AU15" s="37"/>
      <c r="AV15" s="40">
        <v>361</v>
      </c>
      <c r="AW15" s="37"/>
      <c r="AX15" s="40">
        <v>41.25</v>
      </c>
      <c r="AY15" s="37"/>
      <c r="AZ15" s="40">
        <v>2426</v>
      </c>
      <c r="BA15" s="37"/>
      <c r="BB15" s="40">
        <v>43.47</v>
      </c>
      <c r="BC15" s="37"/>
      <c r="BD15" s="36">
        <v>32.97</v>
      </c>
      <c r="BE15" s="37"/>
      <c r="BF15" s="40">
        <v>290</v>
      </c>
      <c r="BG15" s="37"/>
      <c r="BH15" s="40">
        <v>289.8</v>
      </c>
      <c r="BI15" s="37"/>
      <c r="BJ15" s="40">
        <v>1.35</v>
      </c>
      <c r="BK15" s="37"/>
      <c r="BL15" s="37"/>
      <c r="BM15" s="37"/>
      <c r="BN15" s="37"/>
      <c r="BO15" s="58"/>
      <c r="BP15" s="59"/>
    </row>
    <row r="16" spans="1:71" ht="30.95" customHeight="1"/>
  </sheetData>
  <mergeCells count="68">
    <mergeCell ref="BH5:BI5"/>
    <mergeCell ref="BJ5:BK5"/>
    <mergeCell ref="A3:A4"/>
    <mergeCell ref="B3:B4"/>
    <mergeCell ref="C3:C4"/>
    <mergeCell ref="AX5:AY5"/>
    <mergeCell ref="AZ5:BA5"/>
    <mergeCell ref="BB5:BC5"/>
    <mergeCell ref="BD5:BE5"/>
    <mergeCell ref="BF5:BG5"/>
    <mergeCell ref="AN5:AO5"/>
    <mergeCell ref="AP5:AQ5"/>
    <mergeCell ref="AR5:AS5"/>
    <mergeCell ref="AT5:AU5"/>
    <mergeCell ref="AV5:AW5"/>
    <mergeCell ref="AC5:AD5"/>
    <mergeCell ref="AE5:AF5"/>
    <mergeCell ref="AG5:AH5"/>
    <mergeCell ref="AJ5:AK5"/>
    <mergeCell ref="AL5:AM5"/>
    <mergeCell ref="BD4:BE4"/>
    <mergeCell ref="BF4:BG4"/>
    <mergeCell ref="BH4:BI4"/>
    <mergeCell ref="BJ4:BK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T4:AU4"/>
    <mergeCell ref="AV4:AW4"/>
    <mergeCell ref="AX4:AY4"/>
    <mergeCell ref="AZ4:BA4"/>
    <mergeCell ref="BB4:BC4"/>
    <mergeCell ref="AJ4:AK4"/>
    <mergeCell ref="AL4:AM4"/>
    <mergeCell ref="AN4:AO4"/>
    <mergeCell ref="AP4:AQ4"/>
    <mergeCell ref="AR4:AS4"/>
    <mergeCell ref="Y4:Z4"/>
    <mergeCell ref="AA4:AB4"/>
    <mergeCell ref="AC4:AD4"/>
    <mergeCell ref="AE4:AF4"/>
    <mergeCell ref="AG4:AH4"/>
    <mergeCell ref="O4:P4"/>
    <mergeCell ref="Q4:R4"/>
    <mergeCell ref="S4:T4"/>
    <mergeCell ref="U4:V4"/>
    <mergeCell ref="W4:X4"/>
    <mergeCell ref="E4:F4"/>
    <mergeCell ref="G4:H4"/>
    <mergeCell ref="I4:J4"/>
    <mergeCell ref="K4:L4"/>
    <mergeCell ref="M4:N4"/>
    <mergeCell ref="A1:B1"/>
    <mergeCell ref="A2:BO2"/>
    <mergeCell ref="D3:AH3"/>
    <mergeCell ref="AI3:BI3"/>
    <mergeCell ref="BJ3:BM3"/>
    <mergeCell ref="BN3:BN4"/>
    <mergeCell ref="BO3:BO4"/>
  </mergeCells>
  <phoneticPr fontId="8" type="noConversion"/>
  <pageMargins left="0.62986111111111098" right="0.43263888888888902" top="0.94444444444444398" bottom="0.75138888888888899" header="0.29861111111111099" footer="0.29861111111111099"/>
  <pageSetup paperSize="8" scale="33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5"/>
  <sheetViews>
    <sheetView workbookViewId="0">
      <selection activeCell="H50" sqref="H50"/>
    </sheetView>
  </sheetViews>
  <sheetFormatPr defaultColWidth="9" defaultRowHeight="13.5"/>
  <cols>
    <col min="1" max="1" width="6.25" style="3" customWidth="1"/>
    <col min="2" max="2" width="12.5" style="2" customWidth="1"/>
    <col min="3" max="3" width="9.5" style="2" customWidth="1"/>
    <col min="4" max="4" width="12.75" style="2" customWidth="1"/>
    <col min="5" max="5" width="9.5" style="3" customWidth="1"/>
    <col min="6" max="6" width="12.75" style="2" customWidth="1"/>
    <col min="7" max="7" width="9.5" style="2" customWidth="1"/>
    <col min="8" max="8" width="12.75" style="2" customWidth="1"/>
    <col min="9" max="9" width="9.5" style="2" customWidth="1"/>
    <col min="10" max="10" width="12.75" style="2" customWidth="1"/>
    <col min="11" max="11" width="9.5" style="2" customWidth="1"/>
    <col min="12" max="12" width="12.75" style="2" customWidth="1"/>
    <col min="13" max="16384" width="9" style="2"/>
  </cols>
  <sheetData>
    <row r="1" spans="1:12">
      <c r="A1" s="109" t="s">
        <v>467</v>
      </c>
      <c r="B1" s="109"/>
    </row>
    <row r="2" spans="1:12" ht="26.1" customHeight="1">
      <c r="A2" s="110" t="s">
        <v>468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5.15" customHeight="1">
      <c r="A3" s="114" t="s">
        <v>438</v>
      </c>
      <c r="B3" s="111" t="s">
        <v>439</v>
      </c>
      <c r="C3" s="111" t="s">
        <v>469</v>
      </c>
      <c r="D3" s="111"/>
      <c r="E3" s="111" t="s">
        <v>23</v>
      </c>
      <c r="F3" s="111"/>
      <c r="G3" s="111" t="s">
        <v>24</v>
      </c>
      <c r="H3" s="111"/>
      <c r="I3" s="111" t="s">
        <v>25</v>
      </c>
      <c r="J3" s="111"/>
      <c r="K3" s="111" t="s">
        <v>26</v>
      </c>
      <c r="L3" s="111"/>
    </row>
    <row r="4" spans="1:12" ht="30" customHeight="1">
      <c r="A4" s="114"/>
      <c r="B4" s="111"/>
      <c r="C4" s="4" t="s">
        <v>470</v>
      </c>
      <c r="D4" s="4" t="s">
        <v>471</v>
      </c>
      <c r="E4" s="4" t="s">
        <v>470</v>
      </c>
      <c r="F4" s="4" t="s">
        <v>471</v>
      </c>
      <c r="G4" s="4" t="s">
        <v>470</v>
      </c>
      <c r="H4" s="4" t="s">
        <v>471</v>
      </c>
      <c r="I4" s="4" t="s">
        <v>470</v>
      </c>
      <c r="J4" s="4" t="s">
        <v>471</v>
      </c>
      <c r="K4" s="4" t="s">
        <v>470</v>
      </c>
      <c r="L4" s="4" t="s">
        <v>471</v>
      </c>
    </row>
    <row r="5" spans="1:12" s="1" customFormat="1" ht="18" customHeight="1">
      <c r="A5" s="5" t="s">
        <v>472</v>
      </c>
      <c r="B5" s="6" t="s">
        <v>458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idden="1">
      <c r="A6" s="8">
        <v>1</v>
      </c>
      <c r="B6" s="9" t="s">
        <v>461</v>
      </c>
      <c r="C6" s="10"/>
      <c r="D6" s="10"/>
      <c r="E6" s="10"/>
      <c r="F6" s="11"/>
      <c r="G6" s="10"/>
      <c r="H6" s="11"/>
      <c r="I6" s="10"/>
      <c r="J6" s="10"/>
      <c r="K6" s="10"/>
      <c r="L6" s="10"/>
    </row>
    <row r="7" spans="1:12" hidden="1">
      <c r="A7" s="8">
        <v>2</v>
      </c>
      <c r="B7" s="9" t="s">
        <v>464</v>
      </c>
      <c r="C7" s="10"/>
      <c r="D7" s="10"/>
      <c r="E7" s="10"/>
      <c r="F7" s="11"/>
      <c r="G7" s="10"/>
      <c r="H7" s="11"/>
      <c r="I7" s="10"/>
      <c r="J7" s="10"/>
      <c r="K7" s="10"/>
      <c r="L7" s="10"/>
    </row>
    <row r="8" spans="1:12" hidden="1">
      <c r="A8" s="8">
        <v>3</v>
      </c>
      <c r="B8" s="9" t="s">
        <v>465</v>
      </c>
      <c r="C8" s="10"/>
      <c r="D8" s="10"/>
      <c r="E8" s="10"/>
      <c r="F8" s="11"/>
      <c r="G8" s="10"/>
      <c r="H8" s="11"/>
      <c r="I8" s="10"/>
      <c r="J8" s="10"/>
      <c r="K8" s="10"/>
      <c r="L8" s="10"/>
    </row>
    <row r="9" spans="1:12" hidden="1">
      <c r="A9" s="8">
        <v>4</v>
      </c>
      <c r="B9" s="9" t="s">
        <v>462</v>
      </c>
      <c r="C9" s="10"/>
      <c r="D9" s="10"/>
      <c r="E9" s="10"/>
      <c r="F9" s="11"/>
      <c r="G9" s="10"/>
      <c r="H9" s="11"/>
      <c r="I9" s="10"/>
      <c r="J9" s="10"/>
      <c r="K9" s="10"/>
      <c r="L9" s="10"/>
    </row>
    <row r="10" spans="1:12" hidden="1">
      <c r="A10" s="8">
        <v>5</v>
      </c>
      <c r="B10" s="9" t="s">
        <v>459</v>
      </c>
      <c r="C10" s="10"/>
      <c r="D10" s="10"/>
      <c r="E10" s="10"/>
      <c r="F10" s="11"/>
      <c r="G10" s="10"/>
      <c r="H10" s="11"/>
      <c r="I10" s="10"/>
      <c r="J10" s="10"/>
      <c r="K10" s="10"/>
      <c r="L10" s="10"/>
    </row>
    <row r="11" spans="1:12" hidden="1">
      <c r="A11" s="8">
        <v>6</v>
      </c>
      <c r="B11" s="9" t="s">
        <v>466</v>
      </c>
      <c r="C11" s="10"/>
      <c r="D11" s="10"/>
      <c r="E11" s="10"/>
      <c r="F11" s="11"/>
      <c r="G11" s="10"/>
      <c r="H11" s="11"/>
      <c r="I11" s="10"/>
      <c r="J11" s="10"/>
      <c r="K11" s="10"/>
      <c r="L11" s="10"/>
    </row>
    <row r="12" spans="1:12" hidden="1">
      <c r="A12" s="8">
        <v>7</v>
      </c>
      <c r="B12" s="9" t="s">
        <v>463</v>
      </c>
      <c r="C12" s="10"/>
      <c r="D12" s="10"/>
      <c r="E12" s="10"/>
      <c r="F12" s="11"/>
      <c r="G12" s="10"/>
      <c r="H12" s="11"/>
      <c r="I12" s="10"/>
      <c r="J12" s="10"/>
      <c r="K12" s="10"/>
      <c r="L12" s="10"/>
    </row>
    <row r="13" spans="1:12" ht="44.1" customHeight="1">
      <c r="A13" s="8">
        <v>1</v>
      </c>
      <c r="B13" s="9" t="s">
        <v>460</v>
      </c>
      <c r="C13" s="10">
        <v>80</v>
      </c>
      <c r="D13" s="12">
        <v>88805.884399999995</v>
      </c>
      <c r="E13" s="10">
        <v>65</v>
      </c>
      <c r="F13" s="13">
        <v>47778.9496</v>
      </c>
      <c r="G13" s="10">
        <v>15</v>
      </c>
      <c r="H13" s="14">
        <v>41026.934800000003</v>
      </c>
      <c r="I13" s="10">
        <v>0</v>
      </c>
      <c r="J13" s="10">
        <v>0</v>
      </c>
      <c r="K13" s="10">
        <v>0</v>
      </c>
      <c r="L13" s="10">
        <v>0</v>
      </c>
    </row>
    <row r="14" spans="1:12" s="1" customFormat="1" hidden="1">
      <c r="A14" s="5" t="s">
        <v>473</v>
      </c>
      <c r="B14" s="6" t="s">
        <v>474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idden="1">
      <c r="A15" s="8">
        <v>1</v>
      </c>
      <c r="B15" s="9" t="s">
        <v>475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idden="1">
      <c r="A16" s="8">
        <v>2</v>
      </c>
      <c r="B16" s="9" t="s">
        <v>476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idden="1">
      <c r="A17" s="8">
        <v>3</v>
      </c>
      <c r="B17" s="9" t="s">
        <v>477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idden="1">
      <c r="A18" s="8">
        <v>4</v>
      </c>
      <c r="B18" s="9" t="s">
        <v>478</v>
      </c>
      <c r="C18" s="10"/>
      <c r="D18" s="10"/>
      <c r="E18" s="10"/>
      <c r="F18" s="10"/>
      <c r="G18" s="10"/>
      <c r="H18" s="10"/>
      <c r="I18" s="10"/>
      <c r="J18" s="10"/>
      <c r="K18" s="10"/>
      <c r="L18" s="15"/>
    </row>
    <row r="19" spans="1:12" hidden="1">
      <c r="A19" s="8">
        <v>5</v>
      </c>
      <c r="B19" s="9" t="s">
        <v>479</v>
      </c>
      <c r="C19" s="10"/>
      <c r="D19" s="10"/>
      <c r="E19" s="15"/>
      <c r="F19" s="15"/>
      <c r="G19" s="15"/>
      <c r="H19" s="15"/>
      <c r="I19" s="15"/>
      <c r="J19" s="15"/>
      <c r="K19" s="15"/>
      <c r="L19" s="15"/>
    </row>
    <row r="20" spans="1:12" hidden="1">
      <c r="A20" s="8">
        <v>6</v>
      </c>
      <c r="B20" s="9" t="s">
        <v>480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idden="1">
      <c r="A21" s="8">
        <v>7</v>
      </c>
      <c r="B21" s="9" t="s">
        <v>481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27" hidden="1" customHeight="1">
      <c r="A22" s="8">
        <v>8</v>
      </c>
      <c r="B22" s="9" t="s">
        <v>482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idden="1">
      <c r="A23" s="8">
        <v>9</v>
      </c>
      <c r="B23" s="9" t="s">
        <v>483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idden="1">
      <c r="A24" s="8">
        <v>10</v>
      </c>
      <c r="B24" s="9" t="s">
        <v>484</v>
      </c>
      <c r="C24" s="10"/>
      <c r="D24" s="10"/>
      <c r="E24" s="15"/>
      <c r="F24" s="15"/>
      <c r="G24" s="15"/>
      <c r="H24" s="15"/>
      <c r="I24" s="15"/>
      <c r="J24" s="15"/>
      <c r="K24" s="15"/>
      <c r="L24" s="15"/>
    </row>
    <row r="25" spans="1:12" hidden="1">
      <c r="A25" s="8">
        <v>11</v>
      </c>
      <c r="B25" s="9" t="s">
        <v>485</v>
      </c>
      <c r="C25" s="10"/>
      <c r="D25" s="10"/>
      <c r="E25" s="10"/>
      <c r="F25" s="15"/>
      <c r="G25" s="15"/>
      <c r="H25" s="10"/>
      <c r="I25" s="10"/>
      <c r="J25" s="15"/>
      <c r="K25" s="15"/>
      <c r="L25" s="10"/>
    </row>
    <row r="26" spans="1:12" hidden="1">
      <c r="A26" s="8">
        <v>12</v>
      </c>
      <c r="B26" s="9" t="s">
        <v>486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s="1" customFormat="1" hidden="1">
      <c r="A27" s="5" t="s">
        <v>487</v>
      </c>
      <c r="B27" s="6" t="s">
        <v>488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idden="1">
      <c r="A28" s="8">
        <v>1</v>
      </c>
      <c r="B28" s="16" t="s">
        <v>489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idden="1">
      <c r="A29" s="8">
        <v>2</v>
      </c>
      <c r="B29" s="16" t="s">
        <v>490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idden="1">
      <c r="A30" s="8">
        <v>3</v>
      </c>
      <c r="B30" s="16" t="s">
        <v>491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idden="1">
      <c r="A31" s="8">
        <v>4</v>
      </c>
      <c r="B31" s="16" t="s">
        <v>492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s="1" customFormat="1" hidden="1">
      <c r="A32" s="5" t="s">
        <v>457</v>
      </c>
      <c r="B32" s="18" t="s">
        <v>493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hidden="1">
      <c r="A33" s="8">
        <v>1</v>
      </c>
      <c r="B33" s="16" t="s">
        <v>494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idden="1">
      <c r="A34" s="8">
        <v>2</v>
      </c>
      <c r="B34" s="16" t="s">
        <v>495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s="1" customFormat="1" hidden="1">
      <c r="A35" s="5" t="s">
        <v>496</v>
      </c>
      <c r="B35" s="18" t="s">
        <v>497</v>
      </c>
      <c r="C35" s="20"/>
      <c r="D35" s="20"/>
      <c r="E35" s="20"/>
      <c r="F35" s="20"/>
      <c r="G35" s="20"/>
      <c r="H35" s="20"/>
      <c r="I35" s="20"/>
      <c r="J35" s="20"/>
      <c r="K35" s="20"/>
      <c r="L35" s="19"/>
    </row>
    <row r="36" spans="1:12" ht="22.5" hidden="1">
      <c r="A36" s="8">
        <v>1</v>
      </c>
      <c r="B36" s="21" t="s">
        <v>498</v>
      </c>
      <c r="C36" s="22"/>
      <c r="D36" s="22"/>
      <c r="E36" s="22"/>
      <c r="F36" s="22"/>
      <c r="G36" s="22"/>
      <c r="H36" s="22"/>
      <c r="I36" s="22"/>
      <c r="J36" s="22"/>
      <c r="K36" s="22"/>
      <c r="L36" s="29"/>
    </row>
    <row r="37" spans="1:12" hidden="1">
      <c r="A37" s="8">
        <v>2</v>
      </c>
      <c r="B37" s="23" t="s">
        <v>499</v>
      </c>
      <c r="C37" s="22"/>
      <c r="D37" s="22"/>
      <c r="E37" s="22"/>
      <c r="F37" s="22"/>
      <c r="G37" s="22"/>
      <c r="H37" s="22"/>
      <c r="I37" s="22"/>
      <c r="J37" s="22"/>
      <c r="K37" s="22"/>
      <c r="L37" s="29"/>
    </row>
    <row r="38" spans="1:12" s="1" customFormat="1" hidden="1">
      <c r="A38" s="5" t="s">
        <v>500</v>
      </c>
      <c r="B38" s="24" t="s">
        <v>501</v>
      </c>
      <c r="C38" s="25"/>
      <c r="D38" s="25"/>
      <c r="E38" s="25"/>
      <c r="F38" s="25"/>
      <c r="G38" s="25"/>
      <c r="H38" s="25"/>
      <c r="I38" s="25"/>
      <c r="J38" s="25"/>
      <c r="K38" s="25"/>
      <c r="L38" s="26"/>
    </row>
    <row r="39" spans="1:12" hidden="1">
      <c r="A39" s="8">
        <v>1</v>
      </c>
      <c r="B39" s="23" t="s">
        <v>502</v>
      </c>
      <c r="C39" s="22"/>
      <c r="D39" s="22"/>
      <c r="E39" s="22"/>
      <c r="F39" s="22"/>
      <c r="G39" s="22"/>
      <c r="H39" s="22"/>
      <c r="I39" s="22"/>
      <c r="J39" s="22"/>
      <c r="K39" s="22"/>
      <c r="L39" s="29"/>
    </row>
    <row r="40" spans="1:12" hidden="1">
      <c r="A40" s="8">
        <v>2</v>
      </c>
      <c r="B40" s="23" t="s">
        <v>503</v>
      </c>
      <c r="C40" s="22"/>
      <c r="D40" s="22"/>
      <c r="E40" s="22"/>
      <c r="F40" s="22"/>
      <c r="G40" s="22"/>
      <c r="H40" s="22"/>
      <c r="I40" s="22"/>
      <c r="J40" s="22"/>
      <c r="K40" s="22"/>
      <c r="L40" s="29"/>
    </row>
    <row r="41" spans="1:12" s="1" customFormat="1" hidden="1">
      <c r="A41" s="5" t="s">
        <v>504</v>
      </c>
      <c r="B41" s="24" t="s">
        <v>505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</row>
    <row r="42" spans="1:12" hidden="1">
      <c r="A42" s="8">
        <v>1</v>
      </c>
      <c r="B42" s="23" t="s">
        <v>506</v>
      </c>
      <c r="C42" s="22"/>
      <c r="D42" s="22"/>
      <c r="E42" s="22"/>
      <c r="F42" s="22"/>
      <c r="G42" s="22"/>
      <c r="H42" s="22"/>
      <c r="I42" s="22"/>
      <c r="J42" s="22"/>
      <c r="K42" s="22"/>
      <c r="L42" s="29"/>
    </row>
    <row r="43" spans="1:12" s="1" customFormat="1" hidden="1">
      <c r="A43" s="5" t="s">
        <v>507</v>
      </c>
      <c r="B43" s="24" t="s">
        <v>508</v>
      </c>
      <c r="C43" s="26"/>
      <c r="D43" s="25"/>
      <c r="E43" s="26"/>
      <c r="F43" s="26"/>
      <c r="G43" s="26"/>
      <c r="H43" s="26"/>
      <c r="I43" s="26"/>
      <c r="J43" s="26"/>
      <c r="K43" s="26"/>
      <c r="L43" s="26"/>
    </row>
    <row r="44" spans="1:12" ht="22.5" hidden="1">
      <c r="A44" s="8">
        <v>1</v>
      </c>
      <c r="B44" s="21" t="s">
        <v>509</v>
      </c>
      <c r="C44" s="27"/>
      <c r="D44" s="28"/>
      <c r="E44" s="27"/>
      <c r="F44" s="27"/>
      <c r="G44" s="27"/>
      <c r="H44" s="27"/>
      <c r="I44" s="27"/>
      <c r="J44" s="27"/>
      <c r="K44" s="27"/>
      <c r="L44" s="27"/>
    </row>
    <row r="45" spans="1:12" s="1" customFormat="1" hidden="1">
      <c r="A45" s="112" t="s">
        <v>34</v>
      </c>
      <c r="B45" s="113"/>
      <c r="C45" s="19"/>
      <c r="D45" s="20"/>
      <c r="E45" s="19"/>
      <c r="F45" s="19"/>
      <c r="G45" s="19"/>
      <c r="H45" s="19"/>
      <c r="I45" s="19"/>
      <c r="J45" s="19"/>
      <c r="K45" s="19"/>
      <c r="L45" s="19"/>
    </row>
  </sheetData>
  <mergeCells count="10">
    <mergeCell ref="A45:B45"/>
    <mergeCell ref="A3:A4"/>
    <mergeCell ref="B3:B4"/>
    <mergeCell ref="A1:B1"/>
    <mergeCell ref="A2:L2"/>
    <mergeCell ref="C3:D3"/>
    <mergeCell ref="E3:F3"/>
    <mergeCell ref="G3:H3"/>
    <mergeCell ref="I3:J3"/>
    <mergeCell ref="K3:L3"/>
  </mergeCells>
  <phoneticPr fontId="8" type="noConversion"/>
  <printOptions horizontalCentered="1"/>
  <pageMargins left="0.70069444444444495" right="0.70069444444444495" top="0.75138888888888899" bottom="0.75138888888888899" header="0.29861111111111099" footer="0.29861111111111099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附件1 </vt:lpstr>
      <vt:lpstr>附件2</vt:lpstr>
      <vt:lpstr>附件3</vt:lpstr>
      <vt:lpstr>'附件1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 Wong</cp:lastModifiedBy>
  <dcterms:created xsi:type="dcterms:W3CDTF">2006-09-16T00:00:00Z</dcterms:created>
  <dcterms:modified xsi:type="dcterms:W3CDTF">2024-09-18T02:45:20Z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eadingLayout">
    <vt:bool>true</vt:bool>
  </property>
</Properties>
</file>