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表1" sheetId="1" r:id="rId1"/>
    <sheet name="表2" sheetId="2" r:id="rId2"/>
    <sheet name="Sheet1" sheetId="3" r:id="rId3"/>
    <sheet name="Sheet2" sheetId="4" r:id="rId4"/>
  </sheets>
  <definedNames>
    <definedName name="_xlnm._FilterDatabase" localSheetId="0" hidden="1">表1!$A$7:$AL$48</definedName>
    <definedName name="_xlnm.Print_Area" localSheetId="0">表1!$A$2:$AL$48</definedName>
    <definedName name="_xlnm.Print_Titles" localSheetId="0">表1!$2:6</definedName>
  </definedNames>
  <calcPr calcId="144525"/>
</workbook>
</file>

<file path=xl/sharedStrings.xml><?xml version="1.0" encoding="utf-8"?>
<sst xmlns="http://schemas.openxmlformats.org/spreadsheetml/2006/main" count="619" uniqueCount="361">
  <si>
    <t>和田市2019年第一批自治区扶贫发展资金项目计划表</t>
  </si>
  <si>
    <t>填报单位：和田市扶贫开发办公室</t>
  </si>
  <si>
    <t>序号</t>
  </si>
  <si>
    <t>项目编号</t>
  </si>
  <si>
    <t>项目名称</t>
  </si>
  <si>
    <t>项目类别</t>
  </si>
  <si>
    <t>建设性质</t>
  </si>
  <si>
    <t>建设地点</t>
  </si>
  <si>
    <t>建设期</t>
  </si>
  <si>
    <t>建设规模及主要建设内容</t>
  </si>
  <si>
    <t>计量单位</t>
  </si>
  <si>
    <t>项目补助标准</t>
  </si>
  <si>
    <t>项目前期</t>
  </si>
  <si>
    <t>总投资（万元）</t>
  </si>
  <si>
    <t>筹资方案（万元）</t>
  </si>
  <si>
    <t xml:space="preserve">绩效目标 </t>
  </si>
  <si>
    <t>项目建设单位</t>
  </si>
  <si>
    <t>项目责任人</t>
  </si>
  <si>
    <t>责任领导</t>
  </si>
  <si>
    <t>备
注</t>
  </si>
  <si>
    <t>审查文号</t>
  </si>
  <si>
    <t>审批文号</t>
  </si>
  <si>
    <t xml:space="preserve">  </t>
  </si>
  <si>
    <t>其他资金</t>
  </si>
  <si>
    <t>受益对象（人）</t>
  </si>
  <si>
    <t>预计人均年增收（万元）</t>
  </si>
  <si>
    <t>带动脱贫人数（人）</t>
  </si>
  <si>
    <t>可研</t>
  </si>
  <si>
    <t>初设或实施方案</t>
  </si>
  <si>
    <t>其它</t>
  </si>
  <si>
    <t>扶贫发展资金</t>
  </si>
  <si>
    <t>以工代赈资金</t>
  </si>
  <si>
    <t>少数民族发展资金</t>
  </si>
  <si>
    <t>贫困国有农场建设</t>
  </si>
  <si>
    <t>贫困国有林场建设</t>
  </si>
  <si>
    <t>贫困国有牧场建设</t>
  </si>
  <si>
    <t>中央预算内</t>
  </si>
  <si>
    <t xml:space="preserve">地方债券  </t>
  </si>
  <si>
    <t>行业整合
资金</t>
  </si>
  <si>
    <t>县级安排统筹整合</t>
  </si>
  <si>
    <t>援疆资金</t>
  </si>
  <si>
    <t>社会扶贫资金</t>
  </si>
  <si>
    <t>企业自筹</t>
  </si>
  <si>
    <t>存量资金</t>
  </si>
  <si>
    <t>总人数</t>
  </si>
  <si>
    <t>其中：贫困人口数（人）</t>
  </si>
  <si>
    <t>合计</t>
  </si>
  <si>
    <t>HTS2019-6</t>
  </si>
  <si>
    <t>和田市温室大棚修缮项目</t>
  </si>
  <si>
    <t>农业</t>
  </si>
  <si>
    <t>改建</t>
  </si>
  <si>
    <t>古江巴格乡、肖尔巴格乡、伊里其乡</t>
  </si>
  <si>
    <t>2019-2019</t>
  </si>
  <si>
    <t>修缮温室大棚32座。主要包括更换钢架、棉被、卷帘机、棚膜、墙体维修等内容。通过修缮可提高大棚利用率，可带动27户贫困户增加蔬菜种植收入。其中：古江巴格乡特根拉村18座（60米*6.5米）、肖尔巴格乡阿依丁库勒村12座（60米*6米）、伊里其乡阿热坎特村2座（35米*7米）。</t>
  </si>
  <si>
    <t>座</t>
  </si>
  <si>
    <t>农业农村局、古江巴格乡、肖尔巴格乡、伊里其乡</t>
  </si>
  <si>
    <t>赵锋伟、鲁大全、窦玉、刘志勇</t>
  </si>
  <si>
    <t>李江辉</t>
  </si>
  <si>
    <t>自治区财扶</t>
  </si>
  <si>
    <t>HTS2019-8</t>
  </si>
  <si>
    <t>和田市拉斯奎镇阔什库勒村等4乡镇6村菜窖建设项目</t>
  </si>
  <si>
    <t>新建</t>
  </si>
  <si>
    <t>拉斯奎镇、肖尔巴格乡、吐沙拉镇、吉亚乡</t>
  </si>
  <si>
    <t xml:space="preserve">新建菜窖31座，规格12米*8米，墙体为圈梁砖混结构。产权归村集体所有，通过租赁的方式承租给大户经营，租金每座每年按5000元收取，由村集体统一设定公益岗位，贫困户通过劳动获得工资性收益，可直接带动11名贫困户受益及62户贫困户发展蔬菜种植。其中：肖尔巴格乡阿亚格阿曲村5座；拉斯奎镇阔什库勒村10座、墩阔恰村2座、阿热果勒村3座；吐沙拉镇斯亚村6座、吉亚乡玉叶村5座。  </t>
  </si>
  <si>
    <t>农业农村局、拉斯奎镇、肖尔巴格乡、吐沙拉镇、吉亚乡</t>
  </si>
  <si>
    <t>赵锋伟、韩凤鸣、窦玉、候锦锋、程毅</t>
  </si>
  <si>
    <t>HTS2019-3(3)</t>
  </si>
  <si>
    <t>和田市玉龙喀什镇阿勒提来村花卉设施大棚建设项目</t>
  </si>
  <si>
    <t>玉龙喀什镇</t>
  </si>
  <si>
    <t>阿勒提来村新建花卉种植基地1座并配套相关附属设施。主要包括新建长60米、宽9.5米的柔性大棚4个并配套相关附属设施等，通过租赁的方式承租给本村种植大户使用。收益每年按不低于投入扶贫资金的8%收益，由村集体统一设定公益岗位，贫困户通过劳动获得工资性收益。解决4名贫困户就近就地就业；带动7名贫困户受益。</t>
  </si>
  <si>
    <t>农业农村局、玉龙喀什镇</t>
  </si>
  <si>
    <t>赵锋伟、马良</t>
  </si>
  <si>
    <t>王彦明</t>
  </si>
  <si>
    <t>HTS2019-95</t>
  </si>
  <si>
    <t>和田市古江巴格乡菌种大棚建设项目</t>
  </si>
  <si>
    <t>古江巴格乡</t>
  </si>
  <si>
    <t>吐沙拉村新建菌种大棚5座并配套相关附属设施，规格30米*9米。产权归村集体所有。通过租赁的方式承租给本村种植大户使用；收益每年按不低于投入扶贫资金的8%收益，由村集体统一设定公益岗位，贫困户通过劳动获得工资性收益。解决5名贫困户就近就地就业；带动3名贫困户受益。</t>
  </si>
  <si>
    <t>农业农村局、古江巴格乡</t>
  </si>
  <si>
    <t>赵锋伟、鲁大全</t>
  </si>
  <si>
    <t>买买提艾沙·肉孜</t>
  </si>
  <si>
    <t>HTS2019-105（2）</t>
  </si>
  <si>
    <t>和田市吐沙拉镇冷库建设项目</t>
  </si>
  <si>
    <t>其他</t>
  </si>
  <si>
    <t>吐沙拉镇</t>
  </si>
  <si>
    <t>在斯亚村新建300吨冷库1座并配套附属设施，产权归村集体所有，项目建成后可带动斯亚村的蔬菜种植。租赁给企业使用，收益由村集体统一设定公益岗位，贫困户通过劳动获得工资性收益。可解决2名贫困户临时务工，带动6名贫困户受益；并且可带动斯亚村蔬菜种植产业发展。</t>
  </si>
  <si>
    <t>农业农村局、吐沙拉镇</t>
  </si>
  <si>
    <t>赵锋伟、候锦锋</t>
  </si>
  <si>
    <t>HTS2019-29</t>
  </si>
  <si>
    <t>和田市阿克恰勒乡葡萄晾房建设项目</t>
  </si>
  <si>
    <t>林业</t>
  </si>
  <si>
    <t>阿克恰勒乡</t>
  </si>
  <si>
    <t>新建葡萄晾房10座，每座面积不低于20平米，产权归村集体所有，免费给贫困户使用，预计每座每年可提高葡萄附加收入1500元，带动34户贫困户增收。其中：其格勒克村5座，其拉力克村5座。</t>
  </si>
  <si>
    <t>林业和草原局、阿克恰勒乡</t>
  </si>
  <si>
    <t>刘晓、刘志虎、冶永福</t>
  </si>
  <si>
    <t>冶永福</t>
  </si>
  <si>
    <t>HTS2019-103（1）</t>
  </si>
  <si>
    <t>和田市吉亚乡苏亚兰干村葡萄种植项目</t>
  </si>
  <si>
    <t>吉亚乡</t>
  </si>
  <si>
    <t>在苏亚兰干村集中连片种植葡萄60亩，每亩最高给予0.48万元奖补，主要包括搭建标准统一的葡萄架、购置品种一样的种苗。项目根据贫困户种植情况给予奖补，为实现第一年产生收入计划套种其他作物。每亩第一年可实现0.015万元左右收入，第二年可实现0.035万元以上的收入。</t>
  </si>
  <si>
    <t>亩</t>
  </si>
  <si>
    <t>林业和草原局、吉亚乡</t>
  </si>
  <si>
    <t>刘志虎、程毅</t>
  </si>
  <si>
    <t>HTS2019-103（2）</t>
  </si>
  <si>
    <t>和田市阿克恰勒乡阿曲村葡萄种植项目</t>
  </si>
  <si>
    <t>在阿曲村集中连片种植葡萄20亩，每亩最高给予0.5万元奖补，主要包括搭建标准统一的葡萄架、购置品种一样的种苗。项目根据贫困户种植情况给予奖补，为实现第一年产生收入计划套种其他作物。每亩第一年可实现0.015万元左右收入，第二年可实现0.03万元以上的收入。</t>
  </si>
  <si>
    <t>刘志虎、冶永福</t>
  </si>
  <si>
    <t>HTS2019-103（3）</t>
  </si>
  <si>
    <t>和田市吐沙拉镇加木达村葡萄种植项目</t>
  </si>
  <si>
    <t>在加木达村集中连片种植葡萄100亩，每亩最高给予0.472万元奖补，主要包括搭建标准统一的葡萄架、购置品种一样的种苗。项目根据贫困户种植情况给予奖补，为实现第一年产生收入计划套种其他作物。每亩第一年可实现0.015万元左右收入，第二年可实现0.04万元以上的收入。</t>
  </si>
  <si>
    <t>林业和草原局、吐沙拉镇</t>
  </si>
  <si>
    <t>刘志虎、候锦锋</t>
  </si>
  <si>
    <t>HTS2019-103（4）</t>
  </si>
  <si>
    <t xml:space="preserve">和田市古江巴格乡赛克散村葡萄种植项目
</t>
  </si>
  <si>
    <t>在赛克散村集中连片种植葡萄50亩，每亩最高给予0.47万元奖补，主要包括搭建标准统一的葡萄架、购置品种一样的种苗。项目根据贫困户种植情况给予奖补，为实现第一年产生收入计划套种其他作物。每亩第一年可实现0.015万元左右收入，第二年可实现0.032万元以上的收入。</t>
  </si>
  <si>
    <t>林业和草原局、古江巴格乡</t>
  </si>
  <si>
    <t>刘志虎、鲁大全</t>
  </si>
  <si>
    <t>刘为浩</t>
  </si>
  <si>
    <t>HTS2019-103（5）</t>
  </si>
  <si>
    <t>和田市玉龙喀什镇克热克艾日克村樱桃种植项目</t>
  </si>
  <si>
    <t>在克热克艾日克村集中连片种植特色林果樱桃100亩，每亩最高给予0.3万元奖补，主要包括购置种苗（品种为拉宾斯、美早10成熟、萨米特、大红灯）。项目根据贫困户种植情况给予奖补，为实现第一年产生收入计划套种其他作物。每亩第一年可实现0.015万元左右收入，第二年可实现0.03万元以上的收入。</t>
  </si>
  <si>
    <t>林业和草原局、玉龙喀什镇</t>
  </si>
  <si>
    <t>刘志虎、马良</t>
  </si>
  <si>
    <t>HTS2019-101（1）</t>
  </si>
  <si>
    <t>和田市阿克恰勒乡畜牧机械购置项目</t>
  </si>
  <si>
    <t>畜牧</t>
  </si>
  <si>
    <t>阿克恰勒乡肖尔巴格村购置286马力自走式青饲料收获机1台，产权归村集体，租赁给合作社运营，按照投入扶贫资金的8%收取；收益由各村集体统一设定公益岗位，贫困户通过劳动获得工资性收益。通过购置饲草料收获机可以提高劳动生产率，降低生产成本，减少牧草损失。带动种植饲草料2000亩，150户受益，其中贫困户120户。贫困户使用费按低于一般户20%收取。</t>
  </si>
  <si>
    <t>台</t>
  </si>
  <si>
    <t>农业农村局、阿克恰勒乡</t>
  </si>
  <si>
    <t>冶永福、刘志虎</t>
  </si>
  <si>
    <t>HTS2019-146</t>
  </si>
  <si>
    <t>和田市阿克恰勒乡8村购置种兔项目</t>
  </si>
  <si>
    <t>购置1094组种兔，每组1只公兔+4只母兔，每组需0.21万元，共需资金229.74万元。项目采取托养的方式托养给企业，收益每年按不低于投入扶贫资金的10%分红。可带动366户贫困户受益。其中：阿克塔什村88组、尕宗村83组、肖尔巴格村86组、托甫恰村182组、其格勒克村246组、苏克墩村208组、其拉力克村108组、阿曲村93组。</t>
  </si>
  <si>
    <t>组</t>
  </si>
  <si>
    <t>赵锋伟、冶永福</t>
  </si>
  <si>
    <t>HTS2019-22（2）</t>
  </si>
  <si>
    <t>和田市吐沙拉镇、吉亚乡扶贫鸡养殖项目</t>
  </si>
  <si>
    <t>吐沙拉镇、吉亚乡</t>
  </si>
  <si>
    <t>购置30日龄的脱温鸡苗14000只。其中：1、吐沙拉镇9000只（加木达村3000只、吐居克村2000只、阔克拱拜孜4000只）由本地合作社托养。2、吉亚乡克尔帕买里村5000只。</t>
  </si>
  <si>
    <t>只</t>
  </si>
  <si>
    <t>农业农村局、吐沙拉镇、吉亚乡</t>
  </si>
  <si>
    <t>赵锋伟、候锦锋、程毅</t>
  </si>
  <si>
    <t>HTS2019-144</t>
  </si>
  <si>
    <t>和田市林下养殖项目</t>
  </si>
  <si>
    <t>阿克其格村利用50亩林果园进行林下养鸡，需资金35万元，主要包括对50亩林果园安装铁丝围栏及购置相关养殖设备。由合作社运营，按照投入扶贫资金的8%收取；收益由村集体统一设定公益岗位，贫困户通过劳动获得工资性收益。可解决5名贫困户就业，带动2名贫困户受益。</t>
  </si>
  <si>
    <t>HTS2019-156（1）</t>
  </si>
  <si>
    <t>和田市伊里其乡、古江巴格乡、肖尔巴格乡贫困村养兔棚舍建设项目</t>
  </si>
  <si>
    <t>在吉亚乡苏亚兰干村集中新建兔子养殖棚舍7座（年出栏26.25万只兔子），并配套相关设施，每座726平方米；需资金1400万元，产权归村集体。项目采取与新疆昆仑绿源有限公司合作，收益每年按照不低于投入扶贫资金的8%收取，由村集体统一设定公益岗位，贫困户通过劳动获得工资性收益。可解决20名贫困户就业，带动84户贫困户受益。其中：伊里其乡依盖尔其村2座、亚甫拉克村1座；古江巴格乡曲吉来村1座、赛克散村1座、恰开什村1座；肖尔巴格阿克塔什村1座。</t>
  </si>
  <si>
    <t>农业农村局、伊里其乡、古江巴格乡、肖尔巴格乡、</t>
  </si>
  <si>
    <t>赵锋伟、刘志勇、鲁大全、窦玉</t>
  </si>
  <si>
    <t>HTS2019-27（1）</t>
  </si>
  <si>
    <t xml:space="preserve">和田市阿克恰勒乡等2乡镇水产养殖项目 </t>
  </si>
  <si>
    <t>水利</t>
  </si>
  <si>
    <t>阿克恰勒乡、伊里其乡</t>
  </si>
  <si>
    <t>改建2个水产养殖合作社，主要包括池塘清淤、维修等，项目建成后产权归村集体，租赁给大户经营，收益每年按照不低于投入扶贫资金的8%收取，由村集体统一设定公益岗位，贫困户通过劳动获得工资性收益。解决3名贫困户就业，带动10名贫困户受益。其中：阿克恰勒乡苏克墩村改建鱼塘1个（30亩），投入资金28.895万元，解决1名贫困就业；带动2名贫困户受益。伊里其乡亚甫拉克村改建60亩鱼塘并配套附属设施及设备，投入资金130万元，解决2名贫困户就业；带动8名贫困户受益。</t>
  </si>
  <si>
    <t>个</t>
  </si>
  <si>
    <t>水利局、阿克恰勒乡、伊里其乡</t>
  </si>
  <si>
    <t>郭新忠、冶永福、刘志勇</t>
  </si>
  <si>
    <t>HTS2019-113</t>
  </si>
  <si>
    <t>和田市伊里其乡饮用水扶贫车间建设项目</t>
  </si>
  <si>
    <t>伊里其乡</t>
  </si>
  <si>
    <t>在托甫恰村新建饮用水加工扶贫车间1座并配套附属设施。产权归伊里其乡2019年拟退出的7个深度贫困村所有；项目采取资产托管的方式，由和田市给排水公司运营，带动贫困村、贫困户受益。收益每年按照不低于投入扶贫资金的8%收取，收益村集体统一设定公益岗位，贫困户通过劳动获得工资性收益。并开发就业岗位不少于30个，其中解决贫困户15名就业；带动75名贫困户受益。</t>
  </si>
  <si>
    <t>住建局、伊里其乡</t>
  </si>
  <si>
    <t>葛伟业、刘志勇</t>
  </si>
  <si>
    <t>杨新军</t>
  </si>
  <si>
    <t>HTS2019-114</t>
  </si>
  <si>
    <t>和田市古江巴格乡、肖尔巴格乡建材扶贫车间建设项目</t>
  </si>
  <si>
    <t>古江巴格乡、肖尔巴格乡</t>
  </si>
  <si>
    <t>新建建材扶贫车间2座，共计1800平方米；并配套附属设施及相关设备，产权归村集体所有，收益每年按不低于投入扶贫资金的8%收取，由村集体统一设定公益岗位，贫困户通过劳动获得工资性收益；可带动45人就业，其中贫困户18人就业；并带动30名贫困户受益。其中：古江巴格乡赛克散村500平方米，需资金280万元，可带动30人就业，其中解决贫困户9人就业；带动15人受益。肖尔巴格乡肖尔巴格村新建1300平方米，需资金300万元。可带动15人就业，其中解决贫困户9人就业，带动15人受益。</t>
  </si>
  <si>
    <t>住建局、古江巴格乡、肖尔巴格乡</t>
  </si>
  <si>
    <t>葛伟业、鲁大全、窦玉</t>
  </si>
  <si>
    <t>HTS2019-118（1）</t>
  </si>
  <si>
    <t>和田市古江巴格乡、肖尔巴格乡扶贫车间建设项目</t>
  </si>
  <si>
    <t>新建扶贫车间3个并配套附属设施及设备，产权归村集体所有，由大户经营，收益每年按不低于投入扶贫资金的8%收取，由村集体统一设定公益岗位，贫困户通过劳动获得工资性收益；可解决75人就业，其中解决贫困户27人就业；带动20名贫困户受益。其中：古江巴格乡赛克散村新建扶贫车间500平方米及配套附属设施，投入资金110万元，可解决25人就业，其中解决贫困户8人就业；带动5名贫困户受益。古江巴格乡恰开什村新建扶贫车间600平方米及配套附属设施，投入资金100万元；可解决30人就业，其中贫困户9人就业；带动5名贫困户受益。肖尔巴格乡巴什阿曲村新建600平方米扶贫车间1座（含200平方米冷库1座）并配套相关附属设施，需资金185万元；可解决20人就业，其中贫困户10人就业；带动10名贫困户受益。</t>
  </si>
  <si>
    <t>商务和工业信息化局、伊里其乡、古江巴格乡、肖尔巴格乡</t>
  </si>
  <si>
    <t>艾则孜·艾力、刘志勇、鲁大全、窦玉</t>
  </si>
  <si>
    <t>刘俊来</t>
  </si>
  <si>
    <t>HTS2019-111（5）</t>
  </si>
  <si>
    <t>和田市吉亚乡贫困户就业创业农贸市场项目</t>
  </si>
  <si>
    <t>在吉亚乡铁热克力克村新建占地面积为19906.28平方米农贸市场1座，并配套给排水电力及其他相关附属设施。新建建筑面积7267.64平方米，主要主要包括新建扶贫基地4542.4平方米，轻钢结构彩钢交易柜台区2092.8平方米，彩钢遮阴棚528平方米，垃圾收集房33平方米，公共厕所71.44平方米；可提供不少于120个就业岗位，其中可解决36名贫困户就地就近就业。为农村居民提供副食品供应，缩短上市时间，保持商品的鲜度，促进农产品交易，推进发展天天市场。按照农贸市场建设地点将农贸市场资产划归所在村，按照村财乡管原则进行资产管理。</t>
  </si>
  <si>
    <t>市场监督管理局、吉亚乡</t>
  </si>
  <si>
    <t>钟鸣、程毅</t>
  </si>
  <si>
    <t>陆航</t>
  </si>
  <si>
    <t>HTS2019-111（6）</t>
  </si>
  <si>
    <t>和田市伊里其乡贫困户就业创业农贸市场项目</t>
  </si>
  <si>
    <t>扩建</t>
  </si>
  <si>
    <t>伊里其乡肖拉克村扩建占地面积为6695平方米农贸市场1座，并配套给排水电力及其他相关附属设施。新建建筑面积5157平方米，其中主要包括新建扶贫基地4126平方米，敞开式轻钢结构彩钢交易大棚1031平方米，设置摊位130个；可提供不少于80个就业岗位，其中可解决24名贫困户就地就近就业。为农村居民提供副食品供应，缩短上市时间，保持商品的鲜度，促进农产品交易，推进发展天天市场。按照农贸市场建设地点将农贸市场资产划归所在村，按照村财乡管原则进行资产管理。</t>
  </si>
  <si>
    <t>市场监督管理局、伊里其乡</t>
  </si>
  <si>
    <t>钟鸣、刘志勇</t>
  </si>
  <si>
    <t>HTS2019-136</t>
  </si>
  <si>
    <t>和田市拉斯奎镇药材种植基地建设项目</t>
  </si>
  <si>
    <t>拉斯奎镇</t>
  </si>
  <si>
    <t>投入30万元在拉斯奎镇库勒来克村种植300亩黄芪药材，每亩给予0.1万元奖补，项目通过带动10名贫困户入股并参与劳动的方式实现双重收入。该项目建成后可启示范引领作用。</t>
  </si>
  <si>
    <t>农业农村局、拉斯奎镇</t>
  </si>
  <si>
    <t>赵锋伟、韩凤鸣</t>
  </si>
  <si>
    <t>HTS2019-10（2）</t>
  </si>
  <si>
    <t>和田市玫瑰花、西甜瓜、油用牡丹等特色种植项目</t>
  </si>
  <si>
    <t>古江巴格乡、阿克恰勒乡、吉亚乡</t>
  </si>
  <si>
    <t>特色种植2828.3亩，主要种植玫瑰花、西甜瓜和油用牡丹等。西甜瓜、玫瑰花每亩奖补0.1万元；油用牡丹每亩奖补0.05万元。主要用于购置种苗、种子、肥料、病虫害防治等。其中：1、古江巴格乡种植玫瑰花300亩（赛克散村300亩）、油用牡丹378.3亩（塔木巴格村48.25亩、巴什古江村58.1亩、曲吉来村83.8亩、如克村186.3亩、特根拉村1.36亩、塔木巴格霍伊拉村0.49亩）；2、阿克恰勒乡种植西甜瓜500亩（苏开墩村500亩）；3、吉亚乡种植西甜瓜1100亩（塔吾阿孜村400亩、苏亚玉吉买勒克村100亩、欧吞其尧勒村300亩、苏亚兰干村200亩、艾里玛塔木村100亩）、种植油用牡丹550亩（库塔孜买里村种植油用牡丹200亩、克尔帕买里村种植油用牡丹350亩）。</t>
  </si>
  <si>
    <t>农业农村局、古江巴格乡、阿克恰勒乡、吉亚乡</t>
  </si>
  <si>
    <t>赵锋伟、鲁大全、冶永福、程毅</t>
  </si>
  <si>
    <t>HTS2019-46（1）</t>
  </si>
  <si>
    <t>和田市吐沙拉镇贫困户农产品展示、及电商网点建设项目</t>
  </si>
  <si>
    <t>加木达村新建农产品展示及电商平台网点500平方米（门面房12间），并配套附属设施，产权归村集体所有，门面房的租金用于壮大村集体经济，由村集体统一设定公益岗位，贫困户通过劳动获得工资性收益。可带动6名贫困户受益。</t>
  </si>
  <si>
    <t>平方米</t>
  </si>
  <si>
    <t>住建局、吐沙拉镇</t>
  </si>
  <si>
    <t>葛伟业、候锦锋</t>
  </si>
  <si>
    <t>HTS2019-147（1）</t>
  </si>
  <si>
    <t>和田市肖尔巴格乡、伊里其乡、吐沙拉镇、吉亚乡、古江巴格乡、玉龙喀什镇购置多功能流动餐车项目</t>
  </si>
  <si>
    <t>肖尔巴格乡、吐沙拉镇、伊里其乡、吉亚乡、玉龙喀什镇、古江巴格乡</t>
  </si>
  <si>
    <t>购多功能流动餐车37辆，解决贫困户实现在家门口创业增收。其中：肖尔巴格乡阿亚格阿曲村2辆、阿依丁库勒村1辆、巴什铁热克村2辆、托万肖尔巴格村2辆；伊里其乡托甫恰村2辆、肖拉克村2辆、赛其阿克塔什村1辆；吐沙拉镇玛加村2辆，墩村2辆、斯普斯亚村2辆、喀热买提村2辆、斯亚村1辆、加拉勒巴格村1辆；吉亚乡苏亚玉吉买勒克村1辆、阿克买里村1辆、阿孜乃巴扎村1辆、巴什吐格曼村1辆、克尔帕买里村1辆；古江巴格乡恰开什村1辆、赛克散村1辆、曲吉来村1辆、巴什古江村1辆、吐沙拉村1辆；玉龙喀什镇阿鲁博依村1辆、克热克艾日克村1辆、巴什依格孜艾日克村1辆、阿亚格依格孜艾日克村1辆、巴什米克拉村1辆。</t>
  </si>
  <si>
    <t>辆</t>
  </si>
  <si>
    <t>肖尔巴格乡、伊里其乡、吐沙拉镇、吉亚乡、古江巴格乡、玉龙喀什镇。</t>
  </si>
  <si>
    <t>窦玉、刘志勇、候锦锋、程毅、鲁大全、马良</t>
  </si>
  <si>
    <t>HTS2019-147（3）</t>
  </si>
  <si>
    <t>和田市伊里其乡购置多功能流动餐车项目</t>
  </si>
  <si>
    <t>购多功能流动餐车4辆，解决贫困户实现在家门口创业增收。其中：夏玛勒巴格村1辆、阿热勒村1辆、阿特巴扎村1辆、纳瓦格村1辆</t>
  </si>
  <si>
    <t>刘志勇</t>
  </si>
  <si>
    <t>HTS2019-177</t>
  </si>
  <si>
    <t>和田市牲畜养殖棚圈建设项目</t>
  </si>
  <si>
    <t>在吉亚乡欧吞其尧勒村新建畜牧养殖棚圈12座，产权归2019年拟退出的12个深度贫困村所有（吐沙拉镇玛加村；伊里其乡托甫恰村、肖拉克村；玉龙喀什镇阿鲁博依村；吉亚乡夏克买里村、铁热克力克村、苏亚玉吉买勒克村、库塔孜买里村、吉勒尕艾日克村、克尔帕买里村、阿克买里村、阿孜乃巴扎村）。租赁给新疆万丰畜牧业发展有限公司，每年按不低于投入扶贫资金的3.25%收益，由村集体统一设定公益岗位，贫困户通过劳动获得工资性收益。可解决12名贫困户就业；带动23名贫困户受益。项目主要托养各乡镇贫困户2019年购买的羊，确保贫困户在畜牧养殖方面实现稳定增收。（一期安排903.45万元，缺口资金56.55万元用后续上级下达涉农整合资金解决）</t>
  </si>
  <si>
    <t>农业农村局</t>
  </si>
  <si>
    <t>赵锋伟、木拉提·麦麦提敏</t>
  </si>
  <si>
    <t>自治区财扶、第一批涉农</t>
  </si>
  <si>
    <r>
      <rPr>
        <sz val="14"/>
        <rFont val="黑体"/>
        <charset val="134"/>
      </rPr>
      <t>和田地区2019年度扶贫发展资金项目计划安排情况统计表（第</t>
    </r>
    <r>
      <rPr>
        <u/>
        <sz val="14"/>
        <rFont val="黑体"/>
        <charset val="134"/>
      </rPr>
      <t xml:space="preserve"> 一  </t>
    </r>
    <r>
      <rPr>
        <sz val="14"/>
        <rFont val="黑体"/>
        <charset val="134"/>
      </rPr>
      <t>批）</t>
    </r>
  </si>
  <si>
    <t>单位：万元、个、户</t>
  </si>
  <si>
    <t>项目个数</t>
  </si>
  <si>
    <t>建设规模</t>
  </si>
  <si>
    <t>扶贫资金规模</t>
  </si>
  <si>
    <t>扶持贫困户情况</t>
  </si>
  <si>
    <t>备注</t>
  </si>
  <si>
    <t>单位</t>
  </si>
  <si>
    <t>数量</t>
  </si>
  <si>
    <t>万元</t>
  </si>
  <si>
    <t>占报备本批次资金比例（%）</t>
  </si>
  <si>
    <t>受益总户数</t>
  </si>
  <si>
    <t>拟脱贫贫困户数</t>
  </si>
  <si>
    <t>和田地区合计</t>
  </si>
  <si>
    <t>和田市合计</t>
  </si>
  <si>
    <t>一</t>
  </si>
  <si>
    <t>产业增收类</t>
  </si>
  <si>
    <t>（一）</t>
  </si>
  <si>
    <t>常规定植</t>
  </si>
  <si>
    <t>林果嫁接</t>
  </si>
  <si>
    <t>果蔬晾房</t>
  </si>
  <si>
    <t>保鲜仓储库</t>
  </si>
  <si>
    <t>葡萄架</t>
  </si>
  <si>
    <t>户</t>
  </si>
  <si>
    <t>林果提质增效</t>
  </si>
  <si>
    <t>林果加工</t>
  </si>
  <si>
    <t>套</t>
  </si>
  <si>
    <t>林果机械设备等</t>
  </si>
  <si>
    <t>（二）</t>
  </si>
  <si>
    <t>畜牧业</t>
  </si>
  <si>
    <t>牲畜养殖</t>
  </si>
  <si>
    <t>牛</t>
  </si>
  <si>
    <t>头</t>
  </si>
  <si>
    <t>羊</t>
  </si>
  <si>
    <t>驴</t>
  </si>
  <si>
    <t>马</t>
  </si>
  <si>
    <t>匹</t>
  </si>
  <si>
    <t>其它大畜</t>
  </si>
  <si>
    <t>头、只</t>
  </si>
  <si>
    <t>家禽养殖</t>
  </si>
  <si>
    <t>只、羽</t>
  </si>
  <si>
    <t>鸡</t>
  </si>
  <si>
    <t>鸭</t>
  </si>
  <si>
    <t>鹅</t>
  </si>
  <si>
    <t>鸽</t>
  </si>
  <si>
    <t>羽</t>
  </si>
  <si>
    <t>兔</t>
  </si>
  <si>
    <t>其它家禽</t>
  </si>
  <si>
    <t>牲畜棚圈</t>
  </si>
  <si>
    <t>禽舍建设</t>
  </si>
  <si>
    <t>人工草料地</t>
  </si>
  <si>
    <t>畜牧加工设备</t>
  </si>
  <si>
    <t>规模化养殖基地</t>
  </si>
  <si>
    <t>畜牧专业合作社</t>
  </si>
  <si>
    <t>饲草料加工厂</t>
  </si>
  <si>
    <t>青贮窖</t>
  </si>
  <si>
    <t>屠宰厂（活畜交易市场）</t>
  </si>
  <si>
    <t>（三）</t>
  </si>
  <si>
    <t>拱棚建设</t>
  </si>
  <si>
    <t>大棚建设</t>
  </si>
  <si>
    <t>农产品加工</t>
  </si>
  <si>
    <t>冷库</t>
  </si>
  <si>
    <t>菜窖</t>
  </si>
  <si>
    <t>置棉被</t>
  </si>
  <si>
    <t>特色种植</t>
  </si>
  <si>
    <t>食用菌（香菇、木耳等）</t>
  </si>
  <si>
    <t>庭院经济改造</t>
  </si>
  <si>
    <t>（四）</t>
  </si>
  <si>
    <t>小型手工业工程</t>
  </si>
  <si>
    <t>地毯编织</t>
  </si>
  <si>
    <t>民族刺绣</t>
  </si>
  <si>
    <t>小型手工艺品加工设备</t>
  </si>
  <si>
    <t>扶贫车间（卫星工厂）厂房</t>
  </si>
  <si>
    <t>扶贫车间（卫星工厂）配套设备</t>
  </si>
  <si>
    <t>台（套）</t>
  </si>
  <si>
    <t>二</t>
  </si>
  <si>
    <t>基础设施类</t>
  </si>
  <si>
    <t>基本农田建设</t>
  </si>
  <si>
    <t>低质土地整治</t>
  </si>
  <si>
    <t>住房安全工程</t>
  </si>
  <si>
    <t>住房安全建设
（危旧房改造或新建住房）</t>
  </si>
  <si>
    <t>电力入户</t>
  </si>
  <si>
    <t>自来水入户</t>
  </si>
  <si>
    <t>户用型清洁能源设备</t>
  </si>
  <si>
    <t>天然气入户</t>
  </si>
  <si>
    <t>户用暖气设备
（煤改气、煤改电）</t>
  </si>
  <si>
    <t>水利设施工程</t>
  </si>
  <si>
    <t>排碱渠</t>
  </si>
  <si>
    <t>公里</t>
  </si>
  <si>
    <t>节水灌溉</t>
  </si>
  <si>
    <t>防渗渠建设</t>
  </si>
  <si>
    <t>农村饮水安全配套设施</t>
  </si>
  <si>
    <t>交通类工程</t>
  </si>
  <si>
    <t>农村道路建设</t>
  </si>
  <si>
    <t>（五）</t>
  </si>
  <si>
    <t>易地搬迁类工程</t>
  </si>
  <si>
    <t>易地搬迁类后续产业</t>
  </si>
  <si>
    <t>（六）</t>
  </si>
  <si>
    <t>环保类工程</t>
  </si>
  <si>
    <t>垃圾清运车</t>
  </si>
  <si>
    <t>垃圾桶、垃圾池</t>
  </si>
  <si>
    <t>公共厕所、浴室</t>
  </si>
  <si>
    <t>贫困户改厨改厕等</t>
  </si>
  <si>
    <t>三</t>
  </si>
  <si>
    <t>就业和技能技术培训工程</t>
  </si>
  <si>
    <t>职业教育培训</t>
  </si>
  <si>
    <t>人</t>
  </si>
  <si>
    <t>短期技能培训</t>
  </si>
  <si>
    <t>实用技术培训</t>
  </si>
  <si>
    <t>劳动力转移培训</t>
  </si>
  <si>
    <t>创业致富带头人培训</t>
  </si>
  <si>
    <t>政策业务培训</t>
  </si>
  <si>
    <t>雨露计划</t>
  </si>
  <si>
    <t>贫困户新增长劳动力培训</t>
  </si>
  <si>
    <t>四</t>
  </si>
  <si>
    <t>电商扶贫</t>
  </si>
  <si>
    <t>光伏扶贫</t>
  </si>
  <si>
    <t>旅游扶贫</t>
  </si>
  <si>
    <t>金融扶贫
（小额信贷贴息户）</t>
  </si>
  <si>
    <t>资产收益扶贫</t>
  </si>
  <si>
    <t>壮大村集体经济</t>
  </si>
  <si>
    <t>村</t>
  </si>
  <si>
    <t>折股量化扶贫</t>
  </si>
  <si>
    <t>贫困户创业基地
（创业小市场 ）</t>
  </si>
  <si>
    <t>购置创业小推车</t>
  </si>
  <si>
    <t>农贸市场</t>
  </si>
  <si>
    <t>五</t>
  </si>
  <si>
    <t>县级扶贫资金项目管理费</t>
  </si>
  <si>
    <t>项目</t>
  </si>
  <si>
    <t>资金</t>
  </si>
  <si>
    <t>总投资</t>
  </si>
  <si>
    <t>占比</t>
  </si>
  <si>
    <t>产业</t>
  </si>
  <si>
    <t>基础设施</t>
  </si>
  <si>
    <t>项目总投资</t>
  </si>
  <si>
    <t>少数民族发展</t>
  </si>
  <si>
    <t>地方债券</t>
  </si>
  <si>
    <t>行业整合资金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</si>
</sst>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000_ "/>
    <numFmt numFmtId="177" formatCode="0.0000_ "/>
  </numFmts>
  <fonts count="37">
    <font>
      <sz val="11"/>
      <color indexed="8"/>
      <name val="宋体"/>
      <charset val="1"/>
    </font>
    <font>
      <sz val="14"/>
      <color indexed="8"/>
      <name val="宋体"/>
      <charset val="1"/>
    </font>
    <font>
      <sz val="11"/>
      <color indexed="8"/>
      <name val="宋体"/>
      <charset val="134"/>
    </font>
    <font>
      <sz val="12"/>
      <name val="宋体"/>
      <charset val="134"/>
    </font>
    <font>
      <sz val="14"/>
      <name val="黑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indexed="10"/>
      <name val="宋体"/>
      <charset val="134"/>
    </font>
    <font>
      <sz val="8"/>
      <name val="宋体"/>
      <charset val="134"/>
    </font>
    <font>
      <sz val="11"/>
      <name val="宋体"/>
      <charset val="1"/>
    </font>
    <font>
      <sz val="40"/>
      <name val="宋体"/>
      <charset val="134"/>
    </font>
    <font>
      <sz val="36"/>
      <name val="宋体"/>
      <charset val="134"/>
    </font>
    <font>
      <sz val="36"/>
      <name val="宋体"/>
      <charset val="1"/>
    </font>
    <font>
      <b/>
      <sz val="108"/>
      <name val="SimSun"/>
      <charset val="134"/>
    </font>
    <font>
      <b/>
      <sz val="48"/>
      <name val="SimSun"/>
      <charset val="134"/>
    </font>
    <font>
      <b/>
      <sz val="36"/>
      <name val="宋体"/>
      <charset val="134"/>
    </font>
    <font>
      <b/>
      <sz val="36"/>
      <name val="SimSun"/>
      <charset val="134"/>
    </font>
    <font>
      <b/>
      <sz val="48"/>
      <name val="宋体"/>
      <charset val="134"/>
    </font>
    <font>
      <sz val="11"/>
      <color indexed="8"/>
      <name val="宋体"/>
      <charset val="0"/>
    </font>
    <font>
      <b/>
      <sz val="11"/>
      <color indexed="52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b/>
      <sz val="15"/>
      <color indexed="62"/>
      <name val="宋体"/>
      <charset val="134"/>
    </font>
    <font>
      <sz val="11"/>
      <color indexed="62"/>
      <name val="宋体"/>
      <charset val="0"/>
    </font>
    <font>
      <sz val="11"/>
      <color indexed="52"/>
      <name val="宋体"/>
      <charset val="0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17"/>
      <name val="宋体"/>
      <charset val="0"/>
    </font>
    <font>
      <i/>
      <sz val="11"/>
      <color indexed="23"/>
      <name val="宋体"/>
      <charset val="0"/>
    </font>
    <font>
      <u/>
      <sz val="11"/>
      <color indexed="20"/>
      <name val="宋体"/>
      <charset val="0"/>
    </font>
    <font>
      <b/>
      <sz val="11"/>
      <color indexed="63"/>
      <name val="宋体"/>
      <charset val="0"/>
    </font>
    <font>
      <b/>
      <sz val="11"/>
      <color indexed="9"/>
      <name val="宋体"/>
      <charset val="0"/>
    </font>
    <font>
      <b/>
      <sz val="11"/>
      <color indexed="8"/>
      <name val="宋体"/>
      <charset val="0"/>
    </font>
    <font>
      <u/>
      <sz val="14"/>
      <name val="黑体"/>
      <charset val="134"/>
    </font>
  </fonts>
  <fills count="2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5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13" borderId="10" applyNumberFormat="0" applyFon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33" fillId="5" borderId="13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34" fillId="18" borderId="14" applyNumberForma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</cellStyleXfs>
  <cellXfs count="96">
    <xf numFmtId="0" fontId="0" fillId="0" borderId="0" xfId="0" applyFont="1">
      <alignment vertical="center"/>
    </xf>
    <xf numFmtId="0" fontId="1" fillId="0" borderId="0" xfId="0" applyFont="1" applyAlignment="1">
      <alignment horizontal="justify" vertical="center"/>
    </xf>
    <xf numFmtId="0" fontId="0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10" fontId="0" fillId="0" borderId="1" xfId="0" applyNumberFormat="1" applyFont="1" applyBorder="1" applyAlignment="1">
      <alignment horizontal="center" vertical="center"/>
    </xf>
    <xf numFmtId="10" fontId="0" fillId="0" borderId="1" xfId="0" applyNumberFormat="1" applyFont="1" applyBorder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0" fontId="6" fillId="0" borderId="4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10" fontId="6" fillId="2" borderId="1" xfId="12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9" fontId="6" fillId="3" borderId="1" xfId="12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/>
    </xf>
    <xf numFmtId="10" fontId="5" fillId="4" borderId="1" xfId="12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/>
    </xf>
    <xf numFmtId="10" fontId="5" fillId="0" borderId="1" xfId="12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/>
    </xf>
    <xf numFmtId="10" fontId="5" fillId="6" borderId="1" xfId="12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5" fillId="5" borderId="3" xfId="1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6" borderId="1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5" fillId="5" borderId="1" xfId="0" applyFont="1" applyFill="1" applyBorder="1" applyAlignment="1">
      <alignment vertical="center" wrapText="1"/>
    </xf>
    <xf numFmtId="0" fontId="6" fillId="4" borderId="1" xfId="12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0" fontId="7" fillId="0" borderId="1" xfId="12" applyNumberFormat="1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11" fillId="0" borderId="0" xfId="0" applyFont="1" applyFill="1">
      <alignment vertical="center"/>
    </xf>
    <xf numFmtId="0" fontId="12" fillId="0" borderId="0" xfId="0" applyFont="1" applyFill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3" fillId="0" borderId="0" xfId="0" applyFont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4" fillId="0" borderId="0" xfId="0" applyFont="1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 quotePrefix="1">
      <alignment horizontal="center" vertical="center"/>
    </xf>
    <xf numFmtId="0" fontId="5" fillId="4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自治区下达塔城2007年财政扶贫资金项目下达计划表－1048万元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AL173"/>
  <sheetViews>
    <sheetView tabSelected="1" view="pageBreakPreview" zoomScale="20" zoomScaleNormal="100" zoomScaleSheetLayoutView="20" workbookViewId="0">
      <pane ySplit="7" topLeftCell="A11" activePane="bottomLeft" state="frozen"/>
      <selection/>
      <selection pane="bottomLeft" activeCell="H46" sqref="H46"/>
    </sheetView>
  </sheetViews>
  <sheetFormatPr defaultColWidth="10" defaultRowHeight="13.5"/>
  <cols>
    <col min="1" max="1" width="29.3833333333333" style="70" customWidth="1"/>
    <col min="2" max="2" width="42.5" style="71" customWidth="1"/>
    <col min="3" max="3" width="83.1333333333333" style="71" customWidth="1"/>
    <col min="4" max="4" width="25.5" style="71" customWidth="1"/>
    <col min="5" max="5" width="23.1333333333333" style="71" customWidth="1"/>
    <col min="6" max="6" width="75.6333333333333" style="71" customWidth="1"/>
    <col min="7" max="7" width="53.1333333333333" style="71" customWidth="1"/>
    <col min="8" max="8" width="255" style="72" customWidth="1"/>
    <col min="9" max="9" width="19.5" style="71" customWidth="1"/>
    <col min="10" max="10" width="34.3833333333333" style="71" hidden="1" customWidth="1"/>
    <col min="11" max="11" width="13.75" style="71" hidden="1" customWidth="1"/>
    <col min="12" max="15" width="12.5" style="71" hidden="1" customWidth="1"/>
    <col min="16" max="16" width="88.75" style="71" customWidth="1"/>
    <col min="17" max="17" width="55.6333333333333" style="71" customWidth="1"/>
    <col min="18" max="18" width="45.6333333333333" style="71" customWidth="1"/>
    <col min="19" max="19" width="40" style="71" customWidth="1"/>
    <col min="20" max="22" width="32.5" style="71" customWidth="1"/>
    <col min="23" max="23" width="54.3833333333333" style="71" customWidth="1"/>
    <col min="24" max="25" width="50" style="71" customWidth="1"/>
    <col min="26" max="26" width="45" style="71" customWidth="1"/>
    <col min="27" max="27" width="31.25" style="71" customWidth="1"/>
    <col min="28" max="28" width="42.5" style="71" customWidth="1"/>
    <col min="29" max="29" width="45.6333333333333" style="71" customWidth="1"/>
    <col min="30" max="30" width="51.8833333333333" style="71" customWidth="1"/>
    <col min="31" max="31" width="47.5" style="71" customWidth="1"/>
    <col min="32" max="32" width="51.8833333333333" style="71" customWidth="1"/>
    <col min="33" max="33" width="40.6333333333333" style="71" customWidth="1"/>
    <col min="34" max="34" width="32" style="71" customWidth="1"/>
    <col min="35" max="35" width="31.25" style="71" customWidth="1"/>
    <col min="36" max="36" width="42.6833333333333" style="71" customWidth="1"/>
    <col min="37" max="37" width="23.725" style="71" customWidth="1"/>
    <col min="38" max="38" width="27.5" style="73" customWidth="1"/>
    <col min="39" max="16384" width="10" style="74"/>
  </cols>
  <sheetData>
    <row r="2" s="62" customFormat="1" ht="187" customHeight="1" spans="1:38">
      <c r="A2" s="75" t="s">
        <v>0</v>
      </c>
      <c r="B2" s="75"/>
      <c r="C2" s="75"/>
      <c r="D2" s="75"/>
      <c r="E2" s="75"/>
      <c r="F2" s="75"/>
      <c r="G2" s="75"/>
      <c r="H2" s="76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</row>
    <row r="3" s="62" customFormat="1" ht="97" customHeight="1" spans="1:38">
      <c r="A3" s="77" t="s">
        <v>1</v>
      </c>
      <c r="B3" s="77"/>
      <c r="C3" s="77"/>
      <c r="D3" s="77"/>
      <c r="E3" s="77"/>
      <c r="F3" s="77"/>
      <c r="G3" s="75"/>
      <c r="H3" s="76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</row>
    <row r="4" s="63" customFormat="1" ht="131" customHeight="1" spans="1:38">
      <c r="A4" s="78" t="s">
        <v>2</v>
      </c>
      <c r="B4" s="78" t="s">
        <v>3</v>
      </c>
      <c r="C4" s="78" t="s">
        <v>4</v>
      </c>
      <c r="D4" s="78" t="s">
        <v>5</v>
      </c>
      <c r="E4" s="78" t="s">
        <v>6</v>
      </c>
      <c r="F4" s="78" t="s">
        <v>7</v>
      </c>
      <c r="G4" s="78" t="s">
        <v>8</v>
      </c>
      <c r="H4" s="78" t="s">
        <v>9</v>
      </c>
      <c r="I4" s="78" t="s">
        <v>10</v>
      </c>
      <c r="J4" s="78" t="s">
        <v>11</v>
      </c>
      <c r="K4" s="78" t="s">
        <v>12</v>
      </c>
      <c r="L4" s="78"/>
      <c r="M4" s="78"/>
      <c r="N4" s="78"/>
      <c r="O4" s="78"/>
      <c r="P4" s="78" t="s">
        <v>13</v>
      </c>
      <c r="Q4" s="78" t="s">
        <v>14</v>
      </c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 t="s">
        <v>15</v>
      </c>
      <c r="AF4" s="78"/>
      <c r="AG4" s="78"/>
      <c r="AH4" s="78"/>
      <c r="AI4" s="78" t="s">
        <v>16</v>
      </c>
      <c r="AJ4" s="78" t="s">
        <v>17</v>
      </c>
      <c r="AK4" s="78" t="s">
        <v>18</v>
      </c>
      <c r="AL4" s="95" t="s">
        <v>19</v>
      </c>
    </row>
    <row r="5" s="63" customFormat="1" ht="140.1" customHeight="1" spans="1:38">
      <c r="A5" s="78"/>
      <c r="B5" s="78"/>
      <c r="C5" s="78"/>
      <c r="D5" s="78"/>
      <c r="E5" s="78"/>
      <c r="F5" s="78"/>
      <c r="G5" s="78"/>
      <c r="H5" s="78"/>
      <c r="I5" s="78"/>
      <c r="J5" s="78"/>
      <c r="K5" s="78" t="s">
        <v>20</v>
      </c>
      <c r="L5" s="78"/>
      <c r="M5" s="78" t="s">
        <v>21</v>
      </c>
      <c r="N5" s="78"/>
      <c r="O5" s="78"/>
      <c r="P5" s="78"/>
      <c r="Q5" s="78" t="s">
        <v>22</v>
      </c>
      <c r="R5" s="78"/>
      <c r="S5" s="78"/>
      <c r="T5" s="78"/>
      <c r="U5" s="78"/>
      <c r="V5" s="78"/>
      <c r="W5" s="78" t="s">
        <v>23</v>
      </c>
      <c r="X5" s="78"/>
      <c r="Y5" s="78"/>
      <c r="Z5" s="78"/>
      <c r="AA5" s="78"/>
      <c r="AB5" s="78"/>
      <c r="AC5" s="78"/>
      <c r="AD5" s="78"/>
      <c r="AE5" s="78" t="s">
        <v>24</v>
      </c>
      <c r="AF5" s="78"/>
      <c r="AG5" s="78" t="s">
        <v>25</v>
      </c>
      <c r="AH5" s="78" t="s">
        <v>26</v>
      </c>
      <c r="AI5" s="78"/>
      <c r="AJ5" s="78"/>
      <c r="AK5" s="78"/>
      <c r="AL5" s="95"/>
    </row>
    <row r="6" s="63" customFormat="1" ht="375" customHeight="1" spans="1:38">
      <c r="A6" s="78"/>
      <c r="B6" s="78"/>
      <c r="C6" s="78"/>
      <c r="D6" s="78"/>
      <c r="E6" s="78"/>
      <c r="F6" s="78"/>
      <c r="G6" s="78"/>
      <c r="H6" s="78"/>
      <c r="I6" s="78"/>
      <c r="J6" s="78"/>
      <c r="K6" s="78" t="s">
        <v>27</v>
      </c>
      <c r="L6" s="91" t="s">
        <v>28</v>
      </c>
      <c r="M6" s="91" t="s">
        <v>27</v>
      </c>
      <c r="N6" s="91" t="s">
        <v>28</v>
      </c>
      <c r="O6" s="78" t="s">
        <v>29</v>
      </c>
      <c r="P6" s="78"/>
      <c r="Q6" s="78" t="s">
        <v>30</v>
      </c>
      <c r="R6" s="78" t="s">
        <v>31</v>
      </c>
      <c r="S6" s="78" t="s">
        <v>32</v>
      </c>
      <c r="T6" s="91" t="s">
        <v>33</v>
      </c>
      <c r="U6" s="91" t="s">
        <v>34</v>
      </c>
      <c r="V6" s="91" t="s">
        <v>35</v>
      </c>
      <c r="W6" s="78" t="s">
        <v>36</v>
      </c>
      <c r="X6" s="78" t="s">
        <v>37</v>
      </c>
      <c r="Y6" s="78" t="s">
        <v>38</v>
      </c>
      <c r="Z6" s="91" t="s">
        <v>39</v>
      </c>
      <c r="AA6" s="91" t="s">
        <v>40</v>
      </c>
      <c r="AB6" s="91" t="s">
        <v>41</v>
      </c>
      <c r="AC6" s="91" t="s">
        <v>42</v>
      </c>
      <c r="AD6" s="91" t="s">
        <v>43</v>
      </c>
      <c r="AE6" s="78" t="s">
        <v>44</v>
      </c>
      <c r="AF6" s="78" t="s">
        <v>45</v>
      </c>
      <c r="AG6" s="78"/>
      <c r="AH6" s="78"/>
      <c r="AI6" s="78"/>
      <c r="AJ6" s="78"/>
      <c r="AK6" s="78"/>
      <c r="AL6" s="95"/>
    </row>
    <row r="7" s="63" customFormat="1" ht="101.1" customHeight="1" spans="1:38">
      <c r="A7" s="78" t="s">
        <v>46</v>
      </c>
      <c r="B7" s="78"/>
      <c r="C7" s="78"/>
      <c r="D7" s="78"/>
      <c r="E7" s="78"/>
      <c r="F7" s="78"/>
      <c r="G7" s="78"/>
      <c r="H7" s="79"/>
      <c r="I7" s="78"/>
      <c r="J7" s="78"/>
      <c r="K7" s="78"/>
      <c r="L7" s="78"/>
      <c r="M7" s="78"/>
      <c r="N7" s="78"/>
      <c r="O7" s="78"/>
      <c r="P7" s="92">
        <f>SUM(P8:P48)</f>
        <v>9195.55</v>
      </c>
      <c r="Q7" s="92">
        <f t="shared" ref="Q7:AD7" si="0">SUM(Q8:Q48)</f>
        <v>9139</v>
      </c>
      <c r="R7" s="92">
        <f t="shared" si="0"/>
        <v>0</v>
      </c>
      <c r="S7" s="92">
        <f t="shared" si="0"/>
        <v>0</v>
      </c>
      <c r="T7" s="92">
        <f t="shared" si="0"/>
        <v>0</v>
      </c>
      <c r="U7" s="92">
        <f t="shared" si="0"/>
        <v>0</v>
      </c>
      <c r="V7" s="92">
        <f t="shared" si="0"/>
        <v>0</v>
      </c>
      <c r="W7" s="92">
        <f t="shared" si="0"/>
        <v>0</v>
      </c>
      <c r="X7" s="92">
        <f t="shared" si="0"/>
        <v>0</v>
      </c>
      <c r="Y7" s="92">
        <f t="shared" si="0"/>
        <v>56.55</v>
      </c>
      <c r="Z7" s="92">
        <f t="shared" si="0"/>
        <v>0</v>
      </c>
      <c r="AA7" s="92">
        <f t="shared" si="0"/>
        <v>0</v>
      </c>
      <c r="AB7" s="92">
        <f t="shared" si="0"/>
        <v>0</v>
      </c>
      <c r="AC7" s="92">
        <f t="shared" si="0"/>
        <v>0</v>
      </c>
      <c r="AD7" s="92">
        <f t="shared" si="0"/>
        <v>0</v>
      </c>
      <c r="AE7" s="78"/>
      <c r="AF7" s="78"/>
      <c r="AG7" s="78"/>
      <c r="AH7" s="78"/>
      <c r="AI7" s="78"/>
      <c r="AJ7" s="78"/>
      <c r="AK7" s="78"/>
      <c r="AL7" s="95"/>
    </row>
    <row r="8" s="64" customFormat="1" ht="409" customHeight="1" spans="1:38">
      <c r="A8" s="80">
        <v>1</v>
      </c>
      <c r="B8" s="80" t="s">
        <v>47</v>
      </c>
      <c r="C8" s="81" t="s">
        <v>48</v>
      </c>
      <c r="D8" s="80" t="s">
        <v>49</v>
      </c>
      <c r="E8" s="80" t="s">
        <v>50</v>
      </c>
      <c r="F8" s="81" t="s">
        <v>51</v>
      </c>
      <c r="G8" s="80" t="s">
        <v>52</v>
      </c>
      <c r="H8" s="82" t="s">
        <v>53</v>
      </c>
      <c r="I8" s="80" t="s">
        <v>54</v>
      </c>
      <c r="J8" s="80"/>
      <c r="K8" s="80"/>
      <c r="L8" s="80"/>
      <c r="M8" s="80"/>
      <c r="N8" s="80"/>
      <c r="O8" s="80"/>
      <c r="P8" s="80">
        <f>SUM(Q8:Y8)</f>
        <v>160</v>
      </c>
      <c r="Q8" s="80">
        <v>160</v>
      </c>
      <c r="R8" s="80"/>
      <c r="S8" s="80"/>
      <c r="T8" s="80"/>
      <c r="U8" s="80"/>
      <c r="V8" s="80"/>
      <c r="W8" s="93"/>
      <c r="X8" s="93"/>
      <c r="Y8" s="80"/>
      <c r="Z8" s="80"/>
      <c r="AA8" s="80"/>
      <c r="AB8" s="80"/>
      <c r="AC8" s="80"/>
      <c r="AD8" s="80"/>
      <c r="AE8" s="80">
        <v>27</v>
      </c>
      <c r="AF8" s="80">
        <v>27</v>
      </c>
      <c r="AG8" s="80">
        <v>0.8</v>
      </c>
      <c r="AH8" s="80">
        <v>14</v>
      </c>
      <c r="AI8" s="81" t="s">
        <v>55</v>
      </c>
      <c r="AJ8" s="81" t="s">
        <v>56</v>
      </c>
      <c r="AK8" s="81" t="s">
        <v>57</v>
      </c>
      <c r="AL8" s="80" t="s">
        <v>58</v>
      </c>
    </row>
    <row r="9" s="64" customFormat="1" ht="101" customHeight="1" spans="1:38">
      <c r="A9" s="83">
        <v>2</v>
      </c>
      <c r="B9" s="83" t="s">
        <v>59</v>
      </c>
      <c r="C9" s="83" t="s">
        <v>60</v>
      </c>
      <c r="D9" s="83" t="s">
        <v>49</v>
      </c>
      <c r="E9" s="83" t="s">
        <v>61</v>
      </c>
      <c r="F9" s="83" t="s">
        <v>62</v>
      </c>
      <c r="G9" s="83" t="s">
        <v>52</v>
      </c>
      <c r="H9" s="84" t="s">
        <v>63</v>
      </c>
      <c r="I9" s="83" t="s">
        <v>54</v>
      </c>
      <c r="J9" s="83"/>
      <c r="K9" s="83"/>
      <c r="L9" s="83"/>
      <c r="M9" s="83"/>
      <c r="N9" s="83"/>
      <c r="O9" s="83"/>
      <c r="P9" s="83">
        <f>SUM(Q9:Y9)</f>
        <v>310</v>
      </c>
      <c r="Q9" s="83">
        <v>310</v>
      </c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>
        <v>73</v>
      </c>
      <c r="AF9" s="83">
        <v>73</v>
      </c>
      <c r="AG9" s="83">
        <v>0.4</v>
      </c>
      <c r="AH9" s="83">
        <v>5</v>
      </c>
      <c r="AI9" s="83" t="s">
        <v>64</v>
      </c>
      <c r="AJ9" s="83" t="s">
        <v>65</v>
      </c>
      <c r="AK9" s="83" t="s">
        <v>57</v>
      </c>
      <c r="AL9" s="83" t="s">
        <v>58</v>
      </c>
    </row>
    <row r="10" s="64" customFormat="1" ht="303" customHeight="1" spans="1:38">
      <c r="A10" s="85"/>
      <c r="B10" s="85"/>
      <c r="C10" s="85"/>
      <c r="D10" s="85"/>
      <c r="E10" s="85"/>
      <c r="F10" s="85"/>
      <c r="G10" s="85"/>
      <c r="H10" s="86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</row>
    <row r="11" s="64" customFormat="1" ht="406" customHeight="1" spans="1:38">
      <c r="A11" s="80">
        <v>3</v>
      </c>
      <c r="B11" s="80" t="s">
        <v>66</v>
      </c>
      <c r="C11" s="80" t="s">
        <v>67</v>
      </c>
      <c r="D11" s="80" t="s">
        <v>49</v>
      </c>
      <c r="E11" s="80" t="s">
        <v>61</v>
      </c>
      <c r="F11" s="80" t="s">
        <v>68</v>
      </c>
      <c r="G11" s="80" t="s">
        <v>52</v>
      </c>
      <c r="H11" s="87" t="s">
        <v>69</v>
      </c>
      <c r="I11" s="80" t="s">
        <v>54</v>
      </c>
      <c r="J11" s="80"/>
      <c r="K11" s="80"/>
      <c r="L11" s="80"/>
      <c r="M11" s="80"/>
      <c r="N11" s="80"/>
      <c r="O11" s="80"/>
      <c r="P11" s="80">
        <f t="shared" ref="P11:P19" si="1">SUM(Q11:Y11)</f>
        <v>112</v>
      </c>
      <c r="Q11" s="80">
        <v>112</v>
      </c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>
        <v>11</v>
      </c>
      <c r="AF11" s="80">
        <v>11</v>
      </c>
      <c r="AG11" s="80">
        <v>0.8</v>
      </c>
      <c r="AH11" s="80">
        <v>2</v>
      </c>
      <c r="AI11" s="81" t="s">
        <v>70</v>
      </c>
      <c r="AJ11" s="81" t="s">
        <v>71</v>
      </c>
      <c r="AK11" s="81" t="s">
        <v>72</v>
      </c>
      <c r="AL11" s="80" t="s">
        <v>58</v>
      </c>
    </row>
    <row r="12" s="64" customFormat="1" ht="405" customHeight="1" spans="1:38">
      <c r="A12" s="80">
        <v>4</v>
      </c>
      <c r="B12" s="80" t="s">
        <v>73</v>
      </c>
      <c r="C12" s="80" t="s">
        <v>74</v>
      </c>
      <c r="D12" s="80" t="s">
        <v>49</v>
      </c>
      <c r="E12" s="80" t="s">
        <v>61</v>
      </c>
      <c r="F12" s="80" t="s">
        <v>75</v>
      </c>
      <c r="G12" s="80" t="s">
        <v>52</v>
      </c>
      <c r="H12" s="82" t="s">
        <v>76</v>
      </c>
      <c r="I12" s="80" t="s">
        <v>54</v>
      </c>
      <c r="J12" s="80">
        <v>1.8</v>
      </c>
      <c r="K12" s="80"/>
      <c r="L12" s="80"/>
      <c r="M12" s="80"/>
      <c r="N12" s="80"/>
      <c r="O12" s="80"/>
      <c r="P12" s="80">
        <f t="shared" si="1"/>
        <v>54</v>
      </c>
      <c r="Q12" s="80">
        <v>54</v>
      </c>
      <c r="R12" s="80"/>
      <c r="S12" s="80"/>
      <c r="T12" s="80"/>
      <c r="U12" s="80"/>
      <c r="V12" s="80"/>
      <c r="W12" s="93"/>
      <c r="X12" s="93"/>
      <c r="Y12" s="80"/>
      <c r="Z12" s="80"/>
      <c r="AA12" s="80"/>
      <c r="AB12" s="80"/>
      <c r="AC12" s="80"/>
      <c r="AD12" s="80"/>
      <c r="AE12" s="80">
        <v>8</v>
      </c>
      <c r="AF12" s="80">
        <v>8</v>
      </c>
      <c r="AG12" s="80">
        <v>0.8</v>
      </c>
      <c r="AH12" s="80">
        <v>2</v>
      </c>
      <c r="AI12" s="81" t="s">
        <v>77</v>
      </c>
      <c r="AJ12" s="81" t="s">
        <v>78</v>
      </c>
      <c r="AK12" s="81" t="s">
        <v>79</v>
      </c>
      <c r="AL12" s="80" t="s">
        <v>58</v>
      </c>
    </row>
    <row r="13" s="64" customFormat="1" ht="318" customHeight="1" spans="1:38">
      <c r="A13" s="80">
        <v>5</v>
      </c>
      <c r="B13" s="80" t="s">
        <v>80</v>
      </c>
      <c r="C13" s="80" t="s">
        <v>81</v>
      </c>
      <c r="D13" s="80" t="s">
        <v>82</v>
      </c>
      <c r="E13" s="80" t="s">
        <v>61</v>
      </c>
      <c r="F13" s="80" t="s">
        <v>83</v>
      </c>
      <c r="G13" s="80" t="s">
        <v>52</v>
      </c>
      <c r="H13" s="82" t="s">
        <v>84</v>
      </c>
      <c r="I13" s="80" t="s">
        <v>54</v>
      </c>
      <c r="J13" s="80"/>
      <c r="K13" s="80"/>
      <c r="L13" s="80"/>
      <c r="M13" s="80"/>
      <c r="N13" s="80"/>
      <c r="O13" s="80"/>
      <c r="P13" s="80">
        <f t="shared" si="1"/>
        <v>130</v>
      </c>
      <c r="Q13" s="80">
        <v>130</v>
      </c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>
        <v>8</v>
      </c>
      <c r="AF13" s="80">
        <v>6</v>
      </c>
      <c r="AG13" s="80">
        <v>0.8</v>
      </c>
      <c r="AH13" s="80"/>
      <c r="AI13" s="81" t="s">
        <v>85</v>
      </c>
      <c r="AJ13" s="81" t="s">
        <v>86</v>
      </c>
      <c r="AK13" s="81" t="s">
        <v>57</v>
      </c>
      <c r="AL13" s="80" t="s">
        <v>58</v>
      </c>
    </row>
    <row r="14" s="64" customFormat="1" ht="315" customHeight="1" spans="1:38">
      <c r="A14" s="80">
        <v>6</v>
      </c>
      <c r="B14" s="80" t="s">
        <v>87</v>
      </c>
      <c r="C14" s="88" t="s">
        <v>88</v>
      </c>
      <c r="D14" s="88" t="s">
        <v>89</v>
      </c>
      <c r="E14" s="88" t="s">
        <v>61</v>
      </c>
      <c r="F14" s="88" t="s">
        <v>90</v>
      </c>
      <c r="G14" s="80" t="s">
        <v>52</v>
      </c>
      <c r="H14" s="82" t="s">
        <v>91</v>
      </c>
      <c r="I14" s="80" t="s">
        <v>54</v>
      </c>
      <c r="J14" s="80">
        <v>0.8</v>
      </c>
      <c r="K14" s="80"/>
      <c r="L14" s="80"/>
      <c r="M14" s="80"/>
      <c r="N14" s="80"/>
      <c r="O14" s="80"/>
      <c r="P14" s="80">
        <f t="shared" si="1"/>
        <v>8</v>
      </c>
      <c r="Q14" s="80">
        <v>8</v>
      </c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>
        <v>34</v>
      </c>
      <c r="AF14" s="80">
        <v>34</v>
      </c>
      <c r="AG14" s="80">
        <v>0.044</v>
      </c>
      <c r="AH14" s="80">
        <v>4</v>
      </c>
      <c r="AI14" s="81" t="s">
        <v>92</v>
      </c>
      <c r="AJ14" s="81" t="s">
        <v>93</v>
      </c>
      <c r="AK14" s="81" t="s">
        <v>94</v>
      </c>
      <c r="AL14" s="80" t="s">
        <v>58</v>
      </c>
    </row>
    <row r="15" s="65" customFormat="1" ht="405" customHeight="1" spans="1:38">
      <c r="A15" s="80">
        <v>7</v>
      </c>
      <c r="B15" s="80" t="s">
        <v>95</v>
      </c>
      <c r="C15" s="80" t="s">
        <v>96</v>
      </c>
      <c r="D15" s="80" t="s">
        <v>89</v>
      </c>
      <c r="E15" s="80" t="s">
        <v>61</v>
      </c>
      <c r="F15" s="80" t="s">
        <v>97</v>
      </c>
      <c r="G15" s="80" t="s">
        <v>52</v>
      </c>
      <c r="H15" s="87" t="s">
        <v>98</v>
      </c>
      <c r="I15" s="80" t="s">
        <v>99</v>
      </c>
      <c r="J15" s="80"/>
      <c r="K15" s="80"/>
      <c r="L15" s="80"/>
      <c r="M15" s="80"/>
      <c r="N15" s="80"/>
      <c r="O15" s="80"/>
      <c r="P15" s="80">
        <f t="shared" si="1"/>
        <v>28.8</v>
      </c>
      <c r="Q15" s="80">
        <v>28.8</v>
      </c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>
        <v>28</v>
      </c>
      <c r="AF15" s="80">
        <v>28</v>
      </c>
      <c r="AG15" s="80">
        <v>0.03</v>
      </c>
      <c r="AH15" s="80">
        <v>2</v>
      </c>
      <c r="AI15" s="81" t="s">
        <v>100</v>
      </c>
      <c r="AJ15" s="81" t="s">
        <v>101</v>
      </c>
      <c r="AK15" s="81" t="s">
        <v>57</v>
      </c>
      <c r="AL15" s="80" t="s">
        <v>58</v>
      </c>
    </row>
    <row r="16" s="65" customFormat="1" ht="405" customHeight="1" spans="1:38">
      <c r="A16" s="80">
        <v>8</v>
      </c>
      <c r="B16" s="80" t="s">
        <v>102</v>
      </c>
      <c r="C16" s="80" t="s">
        <v>103</v>
      </c>
      <c r="D16" s="80" t="s">
        <v>89</v>
      </c>
      <c r="E16" s="80" t="s">
        <v>61</v>
      </c>
      <c r="F16" s="80" t="s">
        <v>90</v>
      </c>
      <c r="G16" s="80" t="s">
        <v>52</v>
      </c>
      <c r="H16" s="87" t="s">
        <v>104</v>
      </c>
      <c r="I16" s="80" t="s">
        <v>99</v>
      </c>
      <c r="J16" s="80"/>
      <c r="K16" s="80"/>
      <c r="L16" s="80"/>
      <c r="M16" s="80"/>
      <c r="N16" s="80"/>
      <c r="O16" s="80"/>
      <c r="P16" s="80">
        <f t="shared" si="1"/>
        <v>10</v>
      </c>
      <c r="Q16" s="80">
        <v>10</v>
      </c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>
        <v>7</v>
      </c>
      <c r="AF16" s="80">
        <v>7</v>
      </c>
      <c r="AG16" s="80">
        <v>0.045</v>
      </c>
      <c r="AH16" s="80"/>
      <c r="AI16" s="81" t="s">
        <v>92</v>
      </c>
      <c r="AJ16" s="81" t="s">
        <v>105</v>
      </c>
      <c r="AK16" s="81" t="s">
        <v>94</v>
      </c>
      <c r="AL16" s="80" t="s">
        <v>58</v>
      </c>
    </row>
    <row r="17" s="65" customFormat="1" ht="405" customHeight="1" spans="1:38">
      <c r="A17" s="80">
        <v>9</v>
      </c>
      <c r="B17" s="80" t="s">
        <v>106</v>
      </c>
      <c r="C17" s="80" t="s">
        <v>107</v>
      </c>
      <c r="D17" s="80" t="s">
        <v>89</v>
      </c>
      <c r="E17" s="80" t="s">
        <v>61</v>
      </c>
      <c r="F17" s="80" t="s">
        <v>83</v>
      </c>
      <c r="G17" s="80" t="s">
        <v>52</v>
      </c>
      <c r="H17" s="87" t="s">
        <v>108</v>
      </c>
      <c r="I17" s="80" t="s">
        <v>99</v>
      </c>
      <c r="J17" s="80"/>
      <c r="K17" s="80"/>
      <c r="L17" s="80"/>
      <c r="M17" s="80"/>
      <c r="N17" s="80"/>
      <c r="O17" s="80"/>
      <c r="P17" s="80">
        <f t="shared" si="1"/>
        <v>47.2</v>
      </c>
      <c r="Q17" s="80">
        <v>47.2</v>
      </c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>
        <v>40</v>
      </c>
      <c r="AF17" s="80">
        <v>40</v>
      </c>
      <c r="AG17" s="80">
        <v>0.0375</v>
      </c>
      <c r="AH17" s="80">
        <v>3</v>
      </c>
      <c r="AI17" s="81" t="s">
        <v>109</v>
      </c>
      <c r="AJ17" s="81" t="s">
        <v>110</v>
      </c>
      <c r="AK17" s="81" t="s">
        <v>79</v>
      </c>
      <c r="AL17" s="80" t="s">
        <v>58</v>
      </c>
    </row>
    <row r="18" s="65" customFormat="1" ht="405" customHeight="1" spans="1:38">
      <c r="A18" s="80">
        <v>10</v>
      </c>
      <c r="B18" s="80" t="s">
        <v>111</v>
      </c>
      <c r="C18" s="80" t="s">
        <v>112</v>
      </c>
      <c r="D18" s="80" t="s">
        <v>89</v>
      </c>
      <c r="E18" s="80" t="s">
        <v>61</v>
      </c>
      <c r="F18" s="80" t="s">
        <v>75</v>
      </c>
      <c r="G18" s="80" t="s">
        <v>52</v>
      </c>
      <c r="H18" s="87" t="s">
        <v>113</v>
      </c>
      <c r="I18" s="80" t="s">
        <v>99</v>
      </c>
      <c r="J18" s="80"/>
      <c r="K18" s="80"/>
      <c r="L18" s="80"/>
      <c r="M18" s="80"/>
      <c r="N18" s="80"/>
      <c r="O18" s="80"/>
      <c r="P18" s="80">
        <f t="shared" si="1"/>
        <v>23.5</v>
      </c>
      <c r="Q18" s="80">
        <v>23.5</v>
      </c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>
        <v>11</v>
      </c>
      <c r="AF18" s="80">
        <v>11</v>
      </c>
      <c r="AG18" s="80">
        <v>0.065</v>
      </c>
      <c r="AH18" s="80">
        <v>1</v>
      </c>
      <c r="AI18" s="81" t="s">
        <v>114</v>
      </c>
      <c r="AJ18" s="81" t="s">
        <v>115</v>
      </c>
      <c r="AK18" s="81" t="s">
        <v>116</v>
      </c>
      <c r="AL18" s="80" t="s">
        <v>58</v>
      </c>
    </row>
    <row r="19" s="65" customFormat="1" ht="405" customHeight="1" spans="1:38">
      <c r="A19" s="80">
        <v>11</v>
      </c>
      <c r="B19" s="80" t="s">
        <v>117</v>
      </c>
      <c r="C19" s="80" t="s">
        <v>118</v>
      </c>
      <c r="D19" s="80" t="s">
        <v>89</v>
      </c>
      <c r="E19" s="80" t="s">
        <v>61</v>
      </c>
      <c r="F19" s="80" t="s">
        <v>68</v>
      </c>
      <c r="G19" s="80" t="s">
        <v>52</v>
      </c>
      <c r="H19" s="87" t="s">
        <v>119</v>
      </c>
      <c r="I19" s="80" t="s">
        <v>99</v>
      </c>
      <c r="J19" s="80"/>
      <c r="K19" s="80"/>
      <c r="L19" s="80"/>
      <c r="M19" s="80"/>
      <c r="N19" s="80"/>
      <c r="O19" s="80"/>
      <c r="P19" s="80">
        <f t="shared" si="1"/>
        <v>30</v>
      </c>
      <c r="Q19" s="80">
        <v>30</v>
      </c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>
        <v>36</v>
      </c>
      <c r="AF19" s="80">
        <v>36</v>
      </c>
      <c r="AG19" s="80">
        <v>0.04</v>
      </c>
      <c r="AH19" s="80">
        <v>3</v>
      </c>
      <c r="AI19" s="81" t="s">
        <v>120</v>
      </c>
      <c r="AJ19" s="81" t="s">
        <v>121</v>
      </c>
      <c r="AK19" s="81" t="s">
        <v>116</v>
      </c>
      <c r="AL19" s="80" t="s">
        <v>58</v>
      </c>
    </row>
    <row r="20" s="64" customFormat="1" ht="303" customHeight="1" spans="1:38">
      <c r="A20" s="83">
        <v>12</v>
      </c>
      <c r="B20" s="83" t="s">
        <v>122</v>
      </c>
      <c r="C20" s="83" t="s">
        <v>123</v>
      </c>
      <c r="D20" s="83" t="s">
        <v>124</v>
      </c>
      <c r="E20" s="83" t="s">
        <v>61</v>
      </c>
      <c r="F20" s="83" t="s">
        <v>90</v>
      </c>
      <c r="G20" s="83" t="s">
        <v>52</v>
      </c>
      <c r="H20" s="84" t="s">
        <v>125</v>
      </c>
      <c r="I20" s="83" t="s">
        <v>126</v>
      </c>
      <c r="J20" s="83"/>
      <c r="K20" s="83"/>
      <c r="L20" s="83"/>
      <c r="M20" s="83"/>
      <c r="N20" s="83"/>
      <c r="O20" s="83"/>
      <c r="P20" s="83">
        <f>SUM(Q20:AD20)</f>
        <v>60</v>
      </c>
      <c r="Q20" s="83">
        <v>60</v>
      </c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>
        <v>150</v>
      </c>
      <c r="AF20" s="83">
        <v>120</v>
      </c>
      <c r="AG20" s="83"/>
      <c r="AH20" s="83"/>
      <c r="AI20" s="83" t="s">
        <v>127</v>
      </c>
      <c r="AJ20" s="83" t="s">
        <v>128</v>
      </c>
      <c r="AK20" s="83" t="s">
        <v>94</v>
      </c>
      <c r="AL20" s="83" t="s">
        <v>58</v>
      </c>
    </row>
    <row r="21" s="64" customFormat="1" ht="112" customHeight="1" spans="1:38">
      <c r="A21" s="89"/>
      <c r="B21" s="89"/>
      <c r="C21" s="89"/>
      <c r="D21" s="89"/>
      <c r="E21" s="89"/>
      <c r="F21" s="89"/>
      <c r="G21" s="89"/>
      <c r="H21" s="90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</row>
    <row r="22" s="65" customFormat="1" ht="405" customHeight="1" spans="1:38">
      <c r="A22" s="80">
        <v>13</v>
      </c>
      <c r="B22" s="80" t="s">
        <v>129</v>
      </c>
      <c r="C22" s="80" t="s">
        <v>130</v>
      </c>
      <c r="D22" s="80" t="s">
        <v>124</v>
      </c>
      <c r="E22" s="80" t="s">
        <v>61</v>
      </c>
      <c r="F22" s="80" t="s">
        <v>90</v>
      </c>
      <c r="G22" s="80" t="s">
        <v>52</v>
      </c>
      <c r="H22" s="87" t="s">
        <v>131</v>
      </c>
      <c r="I22" s="80" t="s">
        <v>132</v>
      </c>
      <c r="J22" s="80">
        <v>0.21</v>
      </c>
      <c r="K22" s="80"/>
      <c r="L22" s="80"/>
      <c r="M22" s="80"/>
      <c r="N22" s="80"/>
      <c r="O22" s="80"/>
      <c r="P22" s="80">
        <f>SUM(Q22:Y22)</f>
        <v>229.74</v>
      </c>
      <c r="Q22" s="80">
        <v>229.74</v>
      </c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>
        <v>366</v>
      </c>
      <c r="AF22" s="80">
        <v>366</v>
      </c>
      <c r="AG22" s="80">
        <v>0.8</v>
      </c>
      <c r="AH22" s="80">
        <v>118</v>
      </c>
      <c r="AI22" s="81" t="s">
        <v>127</v>
      </c>
      <c r="AJ22" s="81" t="s">
        <v>133</v>
      </c>
      <c r="AK22" s="81" t="s">
        <v>94</v>
      </c>
      <c r="AL22" s="80" t="s">
        <v>58</v>
      </c>
    </row>
    <row r="23" s="64" customFormat="1" ht="285" customHeight="1" spans="1:38">
      <c r="A23" s="80">
        <v>14</v>
      </c>
      <c r="B23" s="80" t="s">
        <v>134</v>
      </c>
      <c r="C23" s="80" t="s">
        <v>135</v>
      </c>
      <c r="D23" s="80" t="s">
        <v>124</v>
      </c>
      <c r="E23" s="80" t="s">
        <v>61</v>
      </c>
      <c r="F23" s="80" t="s">
        <v>136</v>
      </c>
      <c r="G23" s="80" t="s">
        <v>52</v>
      </c>
      <c r="H23" s="87" t="s">
        <v>137</v>
      </c>
      <c r="I23" s="80" t="s">
        <v>138</v>
      </c>
      <c r="J23" s="80">
        <v>0.001</v>
      </c>
      <c r="K23" s="80"/>
      <c r="L23" s="80"/>
      <c r="M23" s="80"/>
      <c r="N23" s="80"/>
      <c r="O23" s="80"/>
      <c r="P23" s="80">
        <f>SUM(Q23:Y23)</f>
        <v>14</v>
      </c>
      <c r="Q23" s="80">
        <v>14</v>
      </c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>
        <v>199</v>
      </c>
      <c r="AF23" s="80">
        <v>199</v>
      </c>
      <c r="AG23" s="80">
        <v>0.014</v>
      </c>
      <c r="AH23" s="80">
        <v>16</v>
      </c>
      <c r="AI23" s="81" t="s">
        <v>139</v>
      </c>
      <c r="AJ23" s="81" t="s">
        <v>140</v>
      </c>
      <c r="AK23" s="81" t="s">
        <v>57</v>
      </c>
      <c r="AL23" s="80" t="s">
        <v>58</v>
      </c>
    </row>
    <row r="24" s="65" customFormat="1" ht="405" customHeight="1" spans="1:38">
      <c r="A24" s="80">
        <v>15</v>
      </c>
      <c r="B24" s="80" t="s">
        <v>141</v>
      </c>
      <c r="C24" s="80" t="s">
        <v>142</v>
      </c>
      <c r="D24" s="80" t="s">
        <v>124</v>
      </c>
      <c r="E24" s="80" t="s">
        <v>61</v>
      </c>
      <c r="F24" s="80" t="s">
        <v>68</v>
      </c>
      <c r="G24" s="80" t="s">
        <v>52</v>
      </c>
      <c r="H24" s="87" t="s">
        <v>143</v>
      </c>
      <c r="I24" s="80"/>
      <c r="J24" s="80"/>
      <c r="K24" s="80"/>
      <c r="L24" s="80"/>
      <c r="M24" s="80"/>
      <c r="N24" s="80"/>
      <c r="O24" s="80"/>
      <c r="P24" s="80">
        <f>SUM(Q24:Y24)</f>
        <v>35</v>
      </c>
      <c r="Q24" s="80">
        <v>35</v>
      </c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>
        <v>7</v>
      </c>
      <c r="AF24" s="80">
        <v>7</v>
      </c>
      <c r="AG24" s="80">
        <v>0.5</v>
      </c>
      <c r="AH24" s="80">
        <v>3</v>
      </c>
      <c r="AI24" s="81" t="s">
        <v>70</v>
      </c>
      <c r="AJ24" s="81" t="s">
        <v>71</v>
      </c>
      <c r="AK24" s="81" t="s">
        <v>57</v>
      </c>
      <c r="AL24" s="80" t="s">
        <v>58</v>
      </c>
    </row>
    <row r="25" s="66" customFormat="1" ht="108" customHeight="1" spans="1:38">
      <c r="A25" s="83">
        <v>16</v>
      </c>
      <c r="B25" s="83" t="s">
        <v>144</v>
      </c>
      <c r="C25" s="83" t="s">
        <v>145</v>
      </c>
      <c r="D25" s="83" t="s">
        <v>124</v>
      </c>
      <c r="E25" s="83" t="s">
        <v>61</v>
      </c>
      <c r="F25" s="83" t="s">
        <v>97</v>
      </c>
      <c r="G25" s="83" t="s">
        <v>52</v>
      </c>
      <c r="H25" s="84" t="s">
        <v>146</v>
      </c>
      <c r="I25" s="83" t="s">
        <v>54</v>
      </c>
      <c r="J25" s="83">
        <v>200</v>
      </c>
      <c r="K25" s="83"/>
      <c r="L25" s="83"/>
      <c r="M25" s="83"/>
      <c r="N25" s="83"/>
      <c r="O25" s="83"/>
      <c r="P25" s="83">
        <f>SUM(Q25:AD25)</f>
        <v>1400</v>
      </c>
      <c r="Q25" s="83">
        <v>1400</v>
      </c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>
        <v>104</v>
      </c>
      <c r="AF25" s="83">
        <v>104</v>
      </c>
      <c r="AG25" s="83">
        <v>0.8</v>
      </c>
      <c r="AH25" s="83">
        <v>25</v>
      </c>
      <c r="AI25" s="83" t="s">
        <v>147</v>
      </c>
      <c r="AJ25" s="83" t="s">
        <v>148</v>
      </c>
      <c r="AK25" s="83" t="s">
        <v>79</v>
      </c>
      <c r="AL25" s="83" t="s">
        <v>58</v>
      </c>
    </row>
    <row r="26" s="66" customFormat="1" ht="281" customHeight="1" spans="1:38">
      <c r="A26" s="85"/>
      <c r="B26" s="85"/>
      <c r="C26" s="85"/>
      <c r="D26" s="85"/>
      <c r="E26" s="85"/>
      <c r="F26" s="85"/>
      <c r="G26" s="85"/>
      <c r="H26" s="86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</row>
    <row r="27" s="64" customFormat="1" ht="296" customHeight="1" spans="1:38">
      <c r="A27" s="83">
        <v>17</v>
      </c>
      <c r="B27" s="83" t="s">
        <v>149</v>
      </c>
      <c r="C27" s="83" t="s">
        <v>150</v>
      </c>
      <c r="D27" s="83" t="s">
        <v>151</v>
      </c>
      <c r="E27" s="83" t="s">
        <v>50</v>
      </c>
      <c r="F27" s="83" t="s">
        <v>152</v>
      </c>
      <c r="G27" s="83" t="s">
        <v>52</v>
      </c>
      <c r="H27" s="84" t="s">
        <v>153</v>
      </c>
      <c r="I27" s="83" t="s">
        <v>154</v>
      </c>
      <c r="J27" s="83"/>
      <c r="K27" s="83"/>
      <c r="L27" s="83"/>
      <c r="M27" s="83"/>
      <c r="N27" s="83"/>
      <c r="O27" s="83"/>
      <c r="P27" s="83">
        <f>SUM(Q27:Y27)</f>
        <v>158.895</v>
      </c>
      <c r="Q27" s="83">
        <v>158.895</v>
      </c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>
        <v>13</v>
      </c>
      <c r="AF27" s="83">
        <v>13</v>
      </c>
      <c r="AG27" s="83">
        <v>0.8</v>
      </c>
      <c r="AH27" s="83">
        <v>3</v>
      </c>
      <c r="AI27" s="83" t="s">
        <v>155</v>
      </c>
      <c r="AJ27" s="83" t="s">
        <v>156</v>
      </c>
      <c r="AK27" s="83" t="s">
        <v>116</v>
      </c>
      <c r="AL27" s="83" t="s">
        <v>58</v>
      </c>
    </row>
    <row r="28" s="64" customFormat="1" ht="157" customHeight="1" spans="1:38">
      <c r="A28" s="85"/>
      <c r="B28" s="85"/>
      <c r="C28" s="85"/>
      <c r="D28" s="85"/>
      <c r="E28" s="85"/>
      <c r="F28" s="85"/>
      <c r="G28" s="85"/>
      <c r="H28" s="86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</row>
    <row r="29" s="64" customFormat="1" ht="123" customHeight="1" spans="1:38">
      <c r="A29" s="83">
        <v>18</v>
      </c>
      <c r="B29" s="83" t="s">
        <v>157</v>
      </c>
      <c r="C29" s="83" t="s">
        <v>158</v>
      </c>
      <c r="D29" s="83" t="s">
        <v>82</v>
      </c>
      <c r="E29" s="83" t="s">
        <v>61</v>
      </c>
      <c r="F29" s="83" t="s">
        <v>159</v>
      </c>
      <c r="G29" s="83" t="s">
        <v>52</v>
      </c>
      <c r="H29" s="84" t="s">
        <v>160</v>
      </c>
      <c r="I29" s="83" t="s">
        <v>54</v>
      </c>
      <c r="J29" s="83"/>
      <c r="K29" s="83"/>
      <c r="L29" s="83"/>
      <c r="M29" s="83"/>
      <c r="N29" s="83"/>
      <c r="O29" s="83"/>
      <c r="P29" s="83">
        <f>SUM(Q29:Y29)</f>
        <v>1260</v>
      </c>
      <c r="Q29" s="83">
        <v>1260</v>
      </c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>
        <v>105</v>
      </c>
      <c r="AF29" s="83">
        <v>90</v>
      </c>
      <c r="AG29" s="83">
        <v>0.8</v>
      </c>
      <c r="AH29" s="83">
        <v>15</v>
      </c>
      <c r="AI29" s="83" t="s">
        <v>161</v>
      </c>
      <c r="AJ29" s="83" t="s">
        <v>162</v>
      </c>
      <c r="AK29" s="83" t="s">
        <v>163</v>
      </c>
      <c r="AL29" s="83" t="s">
        <v>58</v>
      </c>
    </row>
    <row r="30" s="64" customFormat="1" ht="296" customHeight="1" spans="1:38">
      <c r="A30" s="85"/>
      <c r="B30" s="85"/>
      <c r="C30" s="85"/>
      <c r="D30" s="85"/>
      <c r="E30" s="85"/>
      <c r="F30" s="85"/>
      <c r="G30" s="85"/>
      <c r="H30" s="86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</row>
    <row r="31" s="64" customFormat="1" ht="277" customHeight="1" spans="1:38">
      <c r="A31" s="83">
        <v>19</v>
      </c>
      <c r="B31" s="83" t="s">
        <v>164</v>
      </c>
      <c r="C31" s="83" t="s">
        <v>165</v>
      </c>
      <c r="D31" s="83" t="s">
        <v>82</v>
      </c>
      <c r="E31" s="83" t="s">
        <v>61</v>
      </c>
      <c r="F31" s="83" t="s">
        <v>166</v>
      </c>
      <c r="G31" s="83" t="s">
        <v>52</v>
      </c>
      <c r="H31" s="84" t="s">
        <v>167</v>
      </c>
      <c r="I31" s="83" t="s">
        <v>54</v>
      </c>
      <c r="J31" s="83"/>
      <c r="K31" s="83"/>
      <c r="L31" s="83"/>
      <c r="M31" s="83"/>
      <c r="N31" s="83"/>
      <c r="O31" s="83"/>
      <c r="P31" s="83">
        <f>SUM(Q31:Y31)</f>
        <v>580</v>
      </c>
      <c r="Q31" s="83">
        <v>580</v>
      </c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>
        <v>75</v>
      </c>
      <c r="AF31" s="83">
        <v>48</v>
      </c>
      <c r="AG31" s="83">
        <v>0.8</v>
      </c>
      <c r="AH31" s="83">
        <v>4</v>
      </c>
      <c r="AI31" s="83" t="s">
        <v>168</v>
      </c>
      <c r="AJ31" s="83" t="s">
        <v>169</v>
      </c>
      <c r="AK31" s="83" t="s">
        <v>163</v>
      </c>
      <c r="AL31" s="83" t="s">
        <v>58</v>
      </c>
    </row>
    <row r="32" s="64" customFormat="1" ht="195" customHeight="1" spans="1:38">
      <c r="A32" s="85"/>
      <c r="B32" s="85"/>
      <c r="C32" s="85"/>
      <c r="D32" s="85"/>
      <c r="E32" s="85"/>
      <c r="F32" s="85"/>
      <c r="G32" s="85"/>
      <c r="H32" s="86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</row>
    <row r="33" s="64" customFormat="1" ht="240" customHeight="1" spans="1:38">
      <c r="A33" s="83">
        <v>20</v>
      </c>
      <c r="B33" s="83" t="s">
        <v>170</v>
      </c>
      <c r="C33" s="83" t="s">
        <v>171</v>
      </c>
      <c r="D33" s="83" t="s">
        <v>82</v>
      </c>
      <c r="E33" s="83" t="s">
        <v>61</v>
      </c>
      <c r="F33" s="83" t="s">
        <v>166</v>
      </c>
      <c r="G33" s="83" t="s">
        <v>52</v>
      </c>
      <c r="H33" s="84" t="s">
        <v>172</v>
      </c>
      <c r="I33" s="83"/>
      <c r="J33" s="83"/>
      <c r="K33" s="83"/>
      <c r="L33" s="83"/>
      <c r="M33" s="83"/>
      <c r="N33" s="83"/>
      <c r="O33" s="83"/>
      <c r="P33" s="83">
        <f>SUM(Q33:Y33)</f>
        <v>395</v>
      </c>
      <c r="Q33" s="83">
        <v>395</v>
      </c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>
        <v>95</v>
      </c>
      <c r="AF33" s="83">
        <v>47</v>
      </c>
      <c r="AG33" s="83">
        <v>0.8</v>
      </c>
      <c r="AH33" s="83">
        <v>6</v>
      </c>
      <c r="AI33" s="83" t="s">
        <v>173</v>
      </c>
      <c r="AJ33" s="83" t="s">
        <v>174</v>
      </c>
      <c r="AK33" s="83" t="s">
        <v>175</v>
      </c>
      <c r="AL33" s="83" t="s">
        <v>58</v>
      </c>
    </row>
    <row r="34" s="64" customFormat="1" ht="157" customHeight="1" spans="1:38">
      <c r="A34" s="89"/>
      <c r="B34" s="89"/>
      <c r="C34" s="89"/>
      <c r="D34" s="89"/>
      <c r="E34" s="89"/>
      <c r="F34" s="89"/>
      <c r="G34" s="89"/>
      <c r="H34" s="90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</row>
    <row r="35" s="64" customFormat="1" ht="183" customHeight="1" spans="1:38">
      <c r="A35" s="85"/>
      <c r="B35" s="85"/>
      <c r="C35" s="85"/>
      <c r="D35" s="85"/>
      <c r="E35" s="85"/>
      <c r="F35" s="85"/>
      <c r="G35" s="85"/>
      <c r="H35" s="86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</row>
    <row r="36" s="64" customFormat="1" ht="112" customHeight="1" spans="1:38">
      <c r="A36" s="83">
        <v>21</v>
      </c>
      <c r="B36" s="83" t="s">
        <v>176</v>
      </c>
      <c r="C36" s="83" t="s">
        <v>177</v>
      </c>
      <c r="D36" s="83" t="s">
        <v>82</v>
      </c>
      <c r="E36" s="83" t="s">
        <v>61</v>
      </c>
      <c r="F36" s="83" t="s">
        <v>97</v>
      </c>
      <c r="G36" s="83" t="s">
        <v>52</v>
      </c>
      <c r="H36" s="84" t="s">
        <v>178</v>
      </c>
      <c r="I36" s="83" t="s">
        <v>54</v>
      </c>
      <c r="J36" s="83"/>
      <c r="K36" s="83"/>
      <c r="L36" s="83"/>
      <c r="M36" s="83"/>
      <c r="N36" s="83"/>
      <c r="O36" s="83"/>
      <c r="P36" s="83">
        <f>SUM(Q36:Y36)</f>
        <v>1600</v>
      </c>
      <c r="Q36" s="83">
        <v>1600</v>
      </c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>
        <v>120</v>
      </c>
      <c r="AF36" s="83">
        <v>36</v>
      </c>
      <c r="AG36" s="83">
        <v>1</v>
      </c>
      <c r="AH36" s="83">
        <v>25</v>
      </c>
      <c r="AI36" s="83" t="s">
        <v>179</v>
      </c>
      <c r="AJ36" s="83" t="s">
        <v>180</v>
      </c>
      <c r="AK36" s="83" t="s">
        <v>181</v>
      </c>
      <c r="AL36" s="83" t="s">
        <v>58</v>
      </c>
    </row>
    <row r="37" s="64" customFormat="1" ht="307" customHeight="1" spans="1:38">
      <c r="A37" s="85"/>
      <c r="B37" s="85"/>
      <c r="C37" s="85"/>
      <c r="D37" s="85"/>
      <c r="E37" s="85"/>
      <c r="F37" s="85"/>
      <c r="G37" s="85"/>
      <c r="H37" s="86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</row>
    <row r="38" s="64" customFormat="1" ht="127" customHeight="1" spans="1:38">
      <c r="A38" s="83">
        <v>22</v>
      </c>
      <c r="B38" s="83" t="s">
        <v>182</v>
      </c>
      <c r="C38" s="83" t="s">
        <v>183</v>
      </c>
      <c r="D38" s="83" t="s">
        <v>82</v>
      </c>
      <c r="E38" s="83" t="s">
        <v>184</v>
      </c>
      <c r="F38" s="83" t="s">
        <v>159</v>
      </c>
      <c r="G38" s="83" t="s">
        <v>52</v>
      </c>
      <c r="H38" s="84" t="s">
        <v>185</v>
      </c>
      <c r="I38" s="83" t="s">
        <v>54</v>
      </c>
      <c r="J38" s="83"/>
      <c r="K38" s="83"/>
      <c r="L38" s="83"/>
      <c r="M38" s="83"/>
      <c r="N38" s="83"/>
      <c r="O38" s="83"/>
      <c r="P38" s="83">
        <f>SUM(Q38:Y38)</f>
        <v>1100</v>
      </c>
      <c r="Q38" s="83">
        <v>1100</v>
      </c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>
        <v>80</v>
      </c>
      <c r="AF38" s="83">
        <v>24</v>
      </c>
      <c r="AG38" s="83">
        <v>1</v>
      </c>
      <c r="AH38" s="83">
        <v>20</v>
      </c>
      <c r="AI38" s="83" t="s">
        <v>186</v>
      </c>
      <c r="AJ38" s="83" t="s">
        <v>187</v>
      </c>
      <c r="AK38" s="83" t="s">
        <v>181</v>
      </c>
      <c r="AL38" s="83" t="s">
        <v>58</v>
      </c>
    </row>
    <row r="39" s="64" customFormat="1" ht="409" customHeight="1" spans="1:38">
      <c r="A39" s="85"/>
      <c r="B39" s="85"/>
      <c r="C39" s="85"/>
      <c r="D39" s="85"/>
      <c r="E39" s="85"/>
      <c r="F39" s="85"/>
      <c r="G39" s="85"/>
      <c r="H39" s="86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</row>
    <row r="40" s="64" customFormat="1" ht="311" customHeight="1" spans="1:38">
      <c r="A40" s="80">
        <v>23</v>
      </c>
      <c r="B40" s="80" t="s">
        <v>188</v>
      </c>
      <c r="C40" s="80" t="s">
        <v>189</v>
      </c>
      <c r="D40" s="80" t="s">
        <v>49</v>
      </c>
      <c r="E40" s="80" t="s">
        <v>61</v>
      </c>
      <c r="F40" s="80" t="s">
        <v>190</v>
      </c>
      <c r="G40" s="80" t="s">
        <v>52</v>
      </c>
      <c r="H40" s="87" t="s">
        <v>191</v>
      </c>
      <c r="I40" s="80" t="s">
        <v>99</v>
      </c>
      <c r="J40" s="80">
        <v>0.1</v>
      </c>
      <c r="K40" s="80"/>
      <c r="L40" s="80"/>
      <c r="M40" s="80"/>
      <c r="N40" s="80"/>
      <c r="O40" s="80"/>
      <c r="P40" s="80">
        <f>SUM(Q40:X40)</f>
        <v>30</v>
      </c>
      <c r="Q40" s="80">
        <v>30</v>
      </c>
      <c r="R40" s="80"/>
      <c r="S40" s="80"/>
      <c r="T40" s="80"/>
      <c r="U40" s="80"/>
      <c r="V40" s="80"/>
      <c r="W40" s="80"/>
      <c r="X40" s="80"/>
      <c r="Y40" s="94"/>
      <c r="Z40" s="80"/>
      <c r="AA40" s="80"/>
      <c r="AB40" s="80"/>
      <c r="AC40" s="80"/>
      <c r="AD40" s="80"/>
      <c r="AE40" s="80">
        <v>10</v>
      </c>
      <c r="AF40" s="80">
        <v>10</v>
      </c>
      <c r="AG40" s="80">
        <v>0.5</v>
      </c>
      <c r="AH40" s="80"/>
      <c r="AI40" s="81" t="s">
        <v>192</v>
      </c>
      <c r="AJ40" s="81" t="s">
        <v>193</v>
      </c>
      <c r="AK40" s="81" t="s">
        <v>116</v>
      </c>
      <c r="AL40" s="80" t="s">
        <v>58</v>
      </c>
    </row>
    <row r="41" s="64" customFormat="1" ht="408" customHeight="1" spans="1:38">
      <c r="A41" s="80">
        <v>24</v>
      </c>
      <c r="B41" s="80" t="s">
        <v>194</v>
      </c>
      <c r="C41" s="80" t="s">
        <v>195</v>
      </c>
      <c r="D41" s="80" t="s">
        <v>49</v>
      </c>
      <c r="E41" s="80" t="s">
        <v>61</v>
      </c>
      <c r="F41" s="80" t="s">
        <v>196</v>
      </c>
      <c r="G41" s="80" t="s">
        <v>52</v>
      </c>
      <c r="H41" s="82" t="s">
        <v>197</v>
      </c>
      <c r="I41" s="80" t="s">
        <v>99</v>
      </c>
      <c r="J41" s="80">
        <v>0.1</v>
      </c>
      <c r="K41" s="80"/>
      <c r="L41" s="80"/>
      <c r="M41" s="80"/>
      <c r="N41" s="80"/>
      <c r="O41" s="80"/>
      <c r="P41" s="80">
        <f>SUM(Q41:AD41)</f>
        <v>236.415</v>
      </c>
      <c r="Q41" s="93">
        <v>236.415</v>
      </c>
      <c r="R41" s="80"/>
      <c r="S41" s="80"/>
      <c r="T41" s="80"/>
      <c r="U41" s="80"/>
      <c r="V41" s="80"/>
      <c r="W41" s="93"/>
      <c r="X41" s="93"/>
      <c r="Y41" s="94"/>
      <c r="Z41" s="93"/>
      <c r="AA41" s="93"/>
      <c r="AB41" s="93"/>
      <c r="AC41" s="93"/>
      <c r="AD41" s="93"/>
      <c r="AE41" s="80">
        <v>885</v>
      </c>
      <c r="AF41" s="80">
        <v>885</v>
      </c>
      <c r="AG41" s="80">
        <v>0.1</v>
      </c>
      <c r="AH41" s="80">
        <v>186</v>
      </c>
      <c r="AI41" s="81" t="s">
        <v>198</v>
      </c>
      <c r="AJ41" s="81" t="s">
        <v>199</v>
      </c>
      <c r="AK41" s="81" t="s">
        <v>116</v>
      </c>
      <c r="AL41" s="80" t="s">
        <v>58</v>
      </c>
    </row>
    <row r="42" s="64" customFormat="1" ht="303" customHeight="1" spans="1:38">
      <c r="A42" s="80">
        <v>25</v>
      </c>
      <c r="B42" s="80" t="s">
        <v>200</v>
      </c>
      <c r="C42" s="80" t="s">
        <v>201</v>
      </c>
      <c r="D42" s="80" t="s">
        <v>82</v>
      </c>
      <c r="E42" s="80" t="s">
        <v>61</v>
      </c>
      <c r="F42" s="80" t="s">
        <v>83</v>
      </c>
      <c r="G42" s="80" t="s">
        <v>52</v>
      </c>
      <c r="H42" s="87" t="s">
        <v>202</v>
      </c>
      <c r="I42" s="80" t="s">
        <v>203</v>
      </c>
      <c r="J42" s="80"/>
      <c r="K42" s="80"/>
      <c r="L42" s="80"/>
      <c r="M42" s="80"/>
      <c r="N42" s="80"/>
      <c r="O42" s="80"/>
      <c r="P42" s="80">
        <f>SUM(Q42:Y42)</f>
        <v>100</v>
      </c>
      <c r="Q42" s="93">
        <v>100</v>
      </c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>
        <v>6</v>
      </c>
      <c r="AF42" s="80">
        <v>6</v>
      </c>
      <c r="AG42" s="80">
        <v>0.4</v>
      </c>
      <c r="AH42" s="80">
        <v>4</v>
      </c>
      <c r="AI42" s="81" t="s">
        <v>204</v>
      </c>
      <c r="AJ42" s="81" t="s">
        <v>205</v>
      </c>
      <c r="AK42" s="81" t="s">
        <v>163</v>
      </c>
      <c r="AL42" s="80" t="s">
        <v>58</v>
      </c>
    </row>
    <row r="43" s="67" customFormat="1" ht="168" customHeight="1" spans="1:38">
      <c r="A43" s="83">
        <v>26</v>
      </c>
      <c r="B43" s="83" t="s">
        <v>206</v>
      </c>
      <c r="C43" s="83" t="s">
        <v>207</v>
      </c>
      <c r="D43" s="83" t="s">
        <v>82</v>
      </c>
      <c r="E43" s="83" t="s">
        <v>61</v>
      </c>
      <c r="F43" s="83" t="s">
        <v>208</v>
      </c>
      <c r="G43" s="83" t="s">
        <v>52</v>
      </c>
      <c r="H43" s="84" t="s">
        <v>209</v>
      </c>
      <c r="I43" s="83" t="s">
        <v>210</v>
      </c>
      <c r="J43" s="83">
        <v>3</v>
      </c>
      <c r="K43" s="83"/>
      <c r="L43" s="83"/>
      <c r="M43" s="83"/>
      <c r="N43" s="83"/>
      <c r="O43" s="83"/>
      <c r="P43" s="83">
        <f>SUM(Q43:Y43)</f>
        <v>111</v>
      </c>
      <c r="Q43" s="83">
        <v>111</v>
      </c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>
        <v>37</v>
      </c>
      <c r="AF43" s="83">
        <v>37</v>
      </c>
      <c r="AG43" s="83">
        <v>1</v>
      </c>
      <c r="AH43" s="83">
        <v>16</v>
      </c>
      <c r="AI43" s="83" t="s">
        <v>211</v>
      </c>
      <c r="AJ43" s="83" t="s">
        <v>212</v>
      </c>
      <c r="AK43" s="83" t="s">
        <v>72</v>
      </c>
      <c r="AL43" s="83" t="s">
        <v>58</v>
      </c>
    </row>
    <row r="44" s="66" customFormat="1" ht="292" customHeight="1" spans="1:38">
      <c r="A44" s="89"/>
      <c r="B44" s="89"/>
      <c r="C44" s="89"/>
      <c r="D44" s="89"/>
      <c r="E44" s="89"/>
      <c r="F44" s="89"/>
      <c r="G44" s="89"/>
      <c r="H44" s="90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</row>
    <row r="45" s="66" customFormat="1" ht="41" customHeight="1" spans="1:38">
      <c r="A45" s="85"/>
      <c r="B45" s="85"/>
      <c r="C45" s="85"/>
      <c r="D45" s="85"/>
      <c r="E45" s="85"/>
      <c r="F45" s="85"/>
      <c r="G45" s="85"/>
      <c r="H45" s="86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</row>
    <row r="46" s="66" customFormat="1" ht="273" customHeight="1" spans="1:38">
      <c r="A46" s="80">
        <v>27</v>
      </c>
      <c r="B46" s="80" t="s">
        <v>213</v>
      </c>
      <c r="C46" s="80" t="s">
        <v>214</v>
      </c>
      <c r="D46" s="80" t="s">
        <v>82</v>
      </c>
      <c r="E46" s="80" t="s">
        <v>61</v>
      </c>
      <c r="F46" s="80" t="s">
        <v>159</v>
      </c>
      <c r="G46" s="80" t="s">
        <v>52</v>
      </c>
      <c r="H46" s="87" t="s">
        <v>215</v>
      </c>
      <c r="I46" s="80" t="s">
        <v>210</v>
      </c>
      <c r="J46" s="80">
        <v>3</v>
      </c>
      <c r="K46" s="80"/>
      <c r="L46" s="80"/>
      <c r="M46" s="80"/>
      <c r="N46" s="80"/>
      <c r="O46" s="80"/>
      <c r="P46" s="80">
        <f>SUM(Q46:Y46)</f>
        <v>12</v>
      </c>
      <c r="Q46" s="80">
        <v>12</v>
      </c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>
        <v>4</v>
      </c>
      <c r="AF46" s="80">
        <v>4</v>
      </c>
      <c r="AG46" s="80">
        <v>1</v>
      </c>
      <c r="AH46" s="80">
        <v>2</v>
      </c>
      <c r="AI46" s="81" t="s">
        <v>159</v>
      </c>
      <c r="AJ46" s="81" t="s">
        <v>216</v>
      </c>
      <c r="AK46" s="81" t="s">
        <v>72</v>
      </c>
      <c r="AL46" s="80" t="s">
        <v>58</v>
      </c>
    </row>
    <row r="47" s="64" customFormat="1" ht="409" customHeight="1" spans="1:38">
      <c r="A47" s="83">
        <v>28</v>
      </c>
      <c r="B47" s="83" t="s">
        <v>217</v>
      </c>
      <c r="C47" s="83" t="s">
        <v>218</v>
      </c>
      <c r="D47" s="83" t="s">
        <v>124</v>
      </c>
      <c r="E47" s="83" t="s">
        <v>61</v>
      </c>
      <c r="F47" s="83" t="s">
        <v>97</v>
      </c>
      <c r="G47" s="83" t="s">
        <v>52</v>
      </c>
      <c r="H47" s="84" t="s">
        <v>219</v>
      </c>
      <c r="I47" s="83" t="s">
        <v>54</v>
      </c>
      <c r="J47" s="83"/>
      <c r="K47" s="83"/>
      <c r="L47" s="83"/>
      <c r="M47" s="83"/>
      <c r="N47" s="83"/>
      <c r="O47" s="83"/>
      <c r="P47" s="83">
        <f>SUM(Q47:AD47)</f>
        <v>960</v>
      </c>
      <c r="Q47" s="83">
        <v>903.45</v>
      </c>
      <c r="R47" s="83"/>
      <c r="S47" s="83"/>
      <c r="T47" s="83"/>
      <c r="U47" s="83"/>
      <c r="V47" s="83"/>
      <c r="W47" s="83"/>
      <c r="X47" s="83"/>
      <c r="Y47" s="83">
        <v>56.55</v>
      </c>
      <c r="Z47" s="83"/>
      <c r="AA47" s="83"/>
      <c r="AB47" s="83"/>
      <c r="AC47" s="83"/>
      <c r="AD47" s="83"/>
      <c r="AE47" s="83">
        <v>35</v>
      </c>
      <c r="AF47" s="83">
        <v>35</v>
      </c>
      <c r="AG47" s="83">
        <v>0.8</v>
      </c>
      <c r="AH47" s="83">
        <v>5</v>
      </c>
      <c r="AI47" s="83" t="s">
        <v>220</v>
      </c>
      <c r="AJ47" s="83" t="s">
        <v>221</v>
      </c>
      <c r="AK47" s="83" t="s">
        <v>79</v>
      </c>
      <c r="AL47" s="83" t="s">
        <v>222</v>
      </c>
    </row>
    <row r="48" s="64" customFormat="1" ht="172" customHeight="1" spans="1:38">
      <c r="A48" s="85"/>
      <c r="B48" s="85"/>
      <c r="C48" s="85"/>
      <c r="D48" s="85"/>
      <c r="E48" s="85"/>
      <c r="F48" s="85"/>
      <c r="G48" s="85"/>
      <c r="H48" s="86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  <c r="AK48" s="85"/>
      <c r="AL48" s="85"/>
    </row>
    <row r="50" ht="141.95" customHeight="1"/>
    <row r="52" ht="224.1" customHeight="1"/>
    <row r="54" ht="153" customHeight="1"/>
    <row r="55" ht="141.95" customHeight="1"/>
    <row r="58" ht="116.1" customHeight="1"/>
    <row r="60" ht="95.1" customHeight="1"/>
    <row r="62" ht="119.1" customHeight="1"/>
    <row r="73" ht="111.95" customHeight="1"/>
    <row r="74" ht="117" customHeight="1"/>
    <row r="75" ht="114" customHeight="1"/>
    <row r="77" ht="162.95" customHeight="1"/>
    <row r="78" ht="93" customHeight="1"/>
    <row r="79" ht="207.95" customHeight="1"/>
    <row r="81" ht="264.95" customHeight="1"/>
    <row r="89" ht="125.1" customHeight="1"/>
    <row r="90" ht="111.95" customHeight="1"/>
    <row r="91" ht="138" customHeight="1"/>
    <row r="93" ht="147.95" customHeight="1"/>
    <row r="95" ht="110.1" customHeight="1"/>
    <row r="96" ht="105" customHeight="1"/>
    <row r="99" ht="110.1" customHeight="1"/>
    <row r="102" ht="123" customHeight="1"/>
    <row r="103" ht="140.1" customHeight="1"/>
    <row r="104" ht="201.95" customHeight="1"/>
    <row r="105" ht="138" customHeight="1"/>
    <row r="106" ht="111.95" customHeight="1"/>
    <row r="112" ht="189" customHeight="1"/>
    <row r="119" s="68" customFormat="1" ht="134.1" customHeight="1"/>
    <row r="123" ht="83.1" customHeight="1"/>
    <row r="140" s="69" customFormat="1" ht="14.25"/>
    <row r="141" s="69" customFormat="1" ht="14.25"/>
    <row r="142" s="69" customFormat="1" ht="14.25"/>
    <row r="145" ht="123" customHeight="1"/>
    <row r="146" ht="131.1" customHeight="1"/>
    <row r="167" ht="108" customHeight="1"/>
    <row r="168" ht="191.1" customHeight="1"/>
    <row r="172" ht="251.1" customHeight="1"/>
    <row r="173" ht="20.1" customHeight="1"/>
  </sheetData>
  <autoFilter ref="A7:AL48">
    <extLst/>
  </autoFilter>
  <mergeCells count="447">
    <mergeCell ref="A2:AH2"/>
    <mergeCell ref="A3:F3"/>
    <mergeCell ref="Z3:AH3"/>
    <mergeCell ref="K4:O4"/>
    <mergeCell ref="Q4:AD4"/>
    <mergeCell ref="AE4:AH4"/>
    <mergeCell ref="K5:L5"/>
    <mergeCell ref="M5:N5"/>
    <mergeCell ref="Q5:V5"/>
    <mergeCell ref="W5:AD5"/>
    <mergeCell ref="AE5:AF5"/>
    <mergeCell ref="A7:H7"/>
    <mergeCell ref="A4:A6"/>
    <mergeCell ref="A9:A10"/>
    <mergeCell ref="A20:A21"/>
    <mergeCell ref="A25:A26"/>
    <mergeCell ref="A27:A28"/>
    <mergeCell ref="A29:A30"/>
    <mergeCell ref="A31:A32"/>
    <mergeCell ref="A33:A35"/>
    <mergeCell ref="A36:A37"/>
    <mergeCell ref="A38:A39"/>
    <mergeCell ref="A43:A45"/>
    <mergeCell ref="A47:A48"/>
    <mergeCell ref="B4:B6"/>
    <mergeCell ref="B9:B10"/>
    <mergeCell ref="B20:B21"/>
    <mergeCell ref="B25:B26"/>
    <mergeCell ref="B27:B28"/>
    <mergeCell ref="B29:B30"/>
    <mergeCell ref="B31:B32"/>
    <mergeCell ref="B33:B35"/>
    <mergeCell ref="B36:B37"/>
    <mergeCell ref="B38:B39"/>
    <mergeCell ref="B43:B45"/>
    <mergeCell ref="B47:B48"/>
    <mergeCell ref="C4:C6"/>
    <mergeCell ref="C9:C10"/>
    <mergeCell ref="C20:C21"/>
    <mergeCell ref="C25:C26"/>
    <mergeCell ref="C27:C28"/>
    <mergeCell ref="C29:C30"/>
    <mergeCell ref="C31:C32"/>
    <mergeCell ref="C33:C35"/>
    <mergeCell ref="C36:C37"/>
    <mergeCell ref="C38:C39"/>
    <mergeCell ref="C43:C45"/>
    <mergeCell ref="C47:C48"/>
    <mergeCell ref="D4:D6"/>
    <mergeCell ref="D9:D10"/>
    <mergeCell ref="D20:D21"/>
    <mergeCell ref="D25:D26"/>
    <mergeCell ref="D27:D28"/>
    <mergeCell ref="D29:D30"/>
    <mergeCell ref="D31:D32"/>
    <mergeCell ref="D33:D35"/>
    <mergeCell ref="D36:D37"/>
    <mergeCell ref="D38:D39"/>
    <mergeCell ref="D43:D45"/>
    <mergeCell ref="D47:D48"/>
    <mergeCell ref="E4:E6"/>
    <mergeCell ref="E9:E10"/>
    <mergeCell ref="E20:E21"/>
    <mergeCell ref="E25:E26"/>
    <mergeCell ref="E27:E28"/>
    <mergeCell ref="E29:E30"/>
    <mergeCell ref="E31:E32"/>
    <mergeCell ref="E33:E35"/>
    <mergeCell ref="E36:E37"/>
    <mergeCell ref="E38:E39"/>
    <mergeCell ref="E43:E45"/>
    <mergeCell ref="E47:E48"/>
    <mergeCell ref="F4:F6"/>
    <mergeCell ref="F9:F10"/>
    <mergeCell ref="F20:F21"/>
    <mergeCell ref="F25:F26"/>
    <mergeCell ref="F27:F28"/>
    <mergeCell ref="F29:F30"/>
    <mergeCell ref="F31:F32"/>
    <mergeCell ref="F33:F35"/>
    <mergeCell ref="F36:F37"/>
    <mergeCell ref="F38:F39"/>
    <mergeCell ref="F43:F45"/>
    <mergeCell ref="F47:F48"/>
    <mergeCell ref="G4:G6"/>
    <mergeCell ref="G9:G10"/>
    <mergeCell ref="G20:G21"/>
    <mergeCell ref="G25:G26"/>
    <mergeCell ref="G27:G28"/>
    <mergeCell ref="G29:G30"/>
    <mergeCell ref="G31:G32"/>
    <mergeCell ref="G33:G35"/>
    <mergeCell ref="G36:G37"/>
    <mergeCell ref="G38:G39"/>
    <mergeCell ref="G43:G45"/>
    <mergeCell ref="G47:G48"/>
    <mergeCell ref="H4:H6"/>
    <mergeCell ref="H9:H10"/>
    <mergeCell ref="H20:H21"/>
    <mergeCell ref="H25:H26"/>
    <mergeCell ref="H27:H28"/>
    <mergeCell ref="H29:H30"/>
    <mergeCell ref="H31:H32"/>
    <mergeCell ref="H33:H35"/>
    <mergeCell ref="H36:H37"/>
    <mergeCell ref="H38:H39"/>
    <mergeCell ref="H43:H45"/>
    <mergeCell ref="H47:H48"/>
    <mergeCell ref="I4:I6"/>
    <mergeCell ref="I9:I10"/>
    <mergeCell ref="I20:I21"/>
    <mergeCell ref="I25:I26"/>
    <mergeCell ref="I27:I28"/>
    <mergeCell ref="I29:I30"/>
    <mergeCell ref="I31:I32"/>
    <mergeCell ref="I33:I35"/>
    <mergeCell ref="I36:I37"/>
    <mergeCell ref="I38:I39"/>
    <mergeCell ref="I43:I45"/>
    <mergeCell ref="I47:I48"/>
    <mergeCell ref="J4:J6"/>
    <mergeCell ref="J9:J10"/>
    <mergeCell ref="J20:J21"/>
    <mergeCell ref="J25:J26"/>
    <mergeCell ref="J27:J28"/>
    <mergeCell ref="J29:J30"/>
    <mergeCell ref="J31:J32"/>
    <mergeCell ref="J33:J35"/>
    <mergeCell ref="J36:J37"/>
    <mergeCell ref="J38:J39"/>
    <mergeCell ref="J43:J45"/>
    <mergeCell ref="J47:J48"/>
    <mergeCell ref="K9:K10"/>
    <mergeCell ref="K20:K21"/>
    <mergeCell ref="K25:K26"/>
    <mergeCell ref="K27:K28"/>
    <mergeCell ref="K29:K30"/>
    <mergeCell ref="K31:K32"/>
    <mergeCell ref="K33:K35"/>
    <mergeCell ref="K36:K37"/>
    <mergeCell ref="K38:K39"/>
    <mergeCell ref="K43:K45"/>
    <mergeCell ref="K47:K48"/>
    <mergeCell ref="L9:L10"/>
    <mergeCell ref="L20:L21"/>
    <mergeCell ref="L25:L26"/>
    <mergeCell ref="L27:L28"/>
    <mergeCell ref="L29:L30"/>
    <mergeCell ref="L31:L32"/>
    <mergeCell ref="L33:L35"/>
    <mergeCell ref="L36:L37"/>
    <mergeCell ref="L38:L39"/>
    <mergeCell ref="L43:L45"/>
    <mergeCell ref="L47:L48"/>
    <mergeCell ref="M9:M10"/>
    <mergeCell ref="M20:M21"/>
    <mergeCell ref="M25:M26"/>
    <mergeCell ref="M27:M28"/>
    <mergeCell ref="M29:M30"/>
    <mergeCell ref="M31:M32"/>
    <mergeCell ref="M33:M35"/>
    <mergeCell ref="M36:M37"/>
    <mergeCell ref="M38:M39"/>
    <mergeCell ref="M43:M45"/>
    <mergeCell ref="M47:M48"/>
    <mergeCell ref="N9:N10"/>
    <mergeCell ref="N20:N21"/>
    <mergeCell ref="N25:N26"/>
    <mergeCell ref="N27:N28"/>
    <mergeCell ref="N29:N30"/>
    <mergeCell ref="N31:N32"/>
    <mergeCell ref="N33:N35"/>
    <mergeCell ref="N36:N37"/>
    <mergeCell ref="N38:N39"/>
    <mergeCell ref="N43:N45"/>
    <mergeCell ref="N47:N48"/>
    <mergeCell ref="O9:O10"/>
    <mergeCell ref="O20:O21"/>
    <mergeCell ref="O25:O26"/>
    <mergeCell ref="O27:O28"/>
    <mergeCell ref="O29:O30"/>
    <mergeCell ref="O31:O32"/>
    <mergeCell ref="O33:O35"/>
    <mergeCell ref="O36:O37"/>
    <mergeCell ref="O38:O39"/>
    <mergeCell ref="O43:O45"/>
    <mergeCell ref="O47:O48"/>
    <mergeCell ref="P4:P6"/>
    <mergeCell ref="P9:P10"/>
    <mergeCell ref="P20:P21"/>
    <mergeCell ref="P25:P26"/>
    <mergeCell ref="P27:P28"/>
    <mergeCell ref="P29:P30"/>
    <mergeCell ref="P31:P32"/>
    <mergeCell ref="P33:P35"/>
    <mergeCell ref="P36:P37"/>
    <mergeCell ref="P38:P39"/>
    <mergeCell ref="P43:P45"/>
    <mergeCell ref="P47:P48"/>
    <mergeCell ref="Q9:Q10"/>
    <mergeCell ref="Q20:Q21"/>
    <mergeCell ref="Q25:Q26"/>
    <mergeCell ref="Q27:Q28"/>
    <mergeCell ref="Q29:Q30"/>
    <mergeCell ref="Q31:Q32"/>
    <mergeCell ref="Q33:Q35"/>
    <mergeCell ref="Q36:Q37"/>
    <mergeCell ref="Q38:Q39"/>
    <mergeCell ref="Q43:Q45"/>
    <mergeCell ref="Q47:Q48"/>
    <mergeCell ref="R9:R10"/>
    <mergeCell ref="R20:R21"/>
    <mergeCell ref="R25:R26"/>
    <mergeCell ref="R27:R28"/>
    <mergeCell ref="R29:R30"/>
    <mergeCell ref="R31:R32"/>
    <mergeCell ref="R33:R35"/>
    <mergeCell ref="R36:R37"/>
    <mergeCell ref="R38:R39"/>
    <mergeCell ref="R43:R45"/>
    <mergeCell ref="R47:R48"/>
    <mergeCell ref="S9:S10"/>
    <mergeCell ref="S20:S21"/>
    <mergeCell ref="S25:S26"/>
    <mergeCell ref="S27:S28"/>
    <mergeCell ref="S29:S30"/>
    <mergeCell ref="S31:S32"/>
    <mergeCell ref="S33:S35"/>
    <mergeCell ref="S36:S37"/>
    <mergeCell ref="S38:S39"/>
    <mergeCell ref="S43:S45"/>
    <mergeCell ref="S47:S48"/>
    <mergeCell ref="T9:T10"/>
    <mergeCell ref="T20:T21"/>
    <mergeCell ref="T25:T26"/>
    <mergeCell ref="T27:T28"/>
    <mergeCell ref="T29:T30"/>
    <mergeCell ref="T31:T32"/>
    <mergeCell ref="T33:T35"/>
    <mergeCell ref="T36:T37"/>
    <mergeCell ref="T38:T39"/>
    <mergeCell ref="T43:T45"/>
    <mergeCell ref="T47:T48"/>
    <mergeCell ref="U9:U10"/>
    <mergeCell ref="U20:U21"/>
    <mergeCell ref="U25:U26"/>
    <mergeCell ref="U27:U28"/>
    <mergeCell ref="U29:U30"/>
    <mergeCell ref="U31:U32"/>
    <mergeCell ref="U33:U35"/>
    <mergeCell ref="U36:U37"/>
    <mergeCell ref="U38:U39"/>
    <mergeCell ref="U43:U45"/>
    <mergeCell ref="U47:U48"/>
    <mergeCell ref="V9:V10"/>
    <mergeCell ref="V20:V21"/>
    <mergeCell ref="V25:V26"/>
    <mergeCell ref="V27:V28"/>
    <mergeCell ref="V29:V30"/>
    <mergeCell ref="V31:V32"/>
    <mergeCell ref="V33:V35"/>
    <mergeCell ref="V36:V37"/>
    <mergeCell ref="V38:V39"/>
    <mergeCell ref="V43:V45"/>
    <mergeCell ref="V47:V48"/>
    <mergeCell ref="W9:W10"/>
    <mergeCell ref="W20:W21"/>
    <mergeCell ref="W25:W26"/>
    <mergeCell ref="W27:W28"/>
    <mergeCell ref="W29:W30"/>
    <mergeCell ref="W31:W32"/>
    <mergeCell ref="W33:W35"/>
    <mergeCell ref="W36:W37"/>
    <mergeCell ref="W38:W39"/>
    <mergeCell ref="W43:W45"/>
    <mergeCell ref="W47:W48"/>
    <mergeCell ref="X9:X10"/>
    <mergeCell ref="X20:X21"/>
    <mergeCell ref="X25:X26"/>
    <mergeCell ref="X27:X28"/>
    <mergeCell ref="X29:X30"/>
    <mergeCell ref="X31:X32"/>
    <mergeCell ref="X33:X35"/>
    <mergeCell ref="X36:X37"/>
    <mergeCell ref="X38:X39"/>
    <mergeCell ref="X43:X45"/>
    <mergeCell ref="X47:X48"/>
    <mergeCell ref="Y9:Y10"/>
    <mergeCell ref="Y20:Y21"/>
    <mergeCell ref="Y25:Y26"/>
    <mergeCell ref="Y27:Y28"/>
    <mergeCell ref="Y29:Y30"/>
    <mergeCell ref="Y31:Y32"/>
    <mergeCell ref="Y33:Y35"/>
    <mergeCell ref="Y36:Y37"/>
    <mergeCell ref="Y38:Y39"/>
    <mergeCell ref="Y43:Y45"/>
    <mergeCell ref="Y47:Y48"/>
    <mergeCell ref="Z9:Z10"/>
    <mergeCell ref="Z20:Z21"/>
    <mergeCell ref="Z25:Z26"/>
    <mergeCell ref="Z27:Z28"/>
    <mergeCell ref="Z29:Z30"/>
    <mergeCell ref="Z31:Z32"/>
    <mergeCell ref="Z33:Z35"/>
    <mergeCell ref="Z36:Z37"/>
    <mergeCell ref="Z38:Z39"/>
    <mergeCell ref="Z43:Z45"/>
    <mergeCell ref="Z47:Z48"/>
    <mergeCell ref="AA9:AA10"/>
    <mergeCell ref="AA20:AA21"/>
    <mergeCell ref="AA25:AA26"/>
    <mergeCell ref="AA27:AA28"/>
    <mergeCell ref="AA29:AA30"/>
    <mergeCell ref="AA31:AA32"/>
    <mergeCell ref="AA33:AA35"/>
    <mergeCell ref="AA36:AA37"/>
    <mergeCell ref="AA38:AA39"/>
    <mergeCell ref="AA43:AA45"/>
    <mergeCell ref="AA47:AA48"/>
    <mergeCell ref="AB9:AB10"/>
    <mergeCell ref="AB20:AB21"/>
    <mergeCell ref="AB25:AB26"/>
    <mergeCell ref="AB27:AB28"/>
    <mergeCell ref="AB29:AB30"/>
    <mergeCell ref="AB31:AB32"/>
    <mergeCell ref="AB33:AB35"/>
    <mergeCell ref="AB36:AB37"/>
    <mergeCell ref="AB38:AB39"/>
    <mergeCell ref="AB43:AB45"/>
    <mergeCell ref="AB47:AB48"/>
    <mergeCell ref="AC9:AC10"/>
    <mergeCell ref="AC20:AC21"/>
    <mergeCell ref="AC25:AC26"/>
    <mergeCell ref="AC27:AC28"/>
    <mergeCell ref="AC29:AC30"/>
    <mergeCell ref="AC31:AC32"/>
    <mergeCell ref="AC33:AC35"/>
    <mergeCell ref="AC36:AC37"/>
    <mergeCell ref="AC38:AC39"/>
    <mergeCell ref="AC43:AC45"/>
    <mergeCell ref="AC47:AC48"/>
    <mergeCell ref="AD9:AD10"/>
    <mergeCell ref="AD20:AD21"/>
    <mergeCell ref="AD25:AD26"/>
    <mergeCell ref="AD27:AD28"/>
    <mergeCell ref="AD29:AD30"/>
    <mergeCell ref="AD31:AD32"/>
    <mergeCell ref="AD33:AD35"/>
    <mergeCell ref="AD36:AD37"/>
    <mergeCell ref="AD38:AD39"/>
    <mergeCell ref="AD43:AD45"/>
    <mergeCell ref="AD47:AD48"/>
    <mergeCell ref="AE9:AE10"/>
    <mergeCell ref="AE20:AE21"/>
    <mergeCell ref="AE25:AE26"/>
    <mergeCell ref="AE27:AE28"/>
    <mergeCell ref="AE29:AE30"/>
    <mergeCell ref="AE31:AE32"/>
    <mergeCell ref="AE33:AE35"/>
    <mergeCell ref="AE36:AE37"/>
    <mergeCell ref="AE38:AE39"/>
    <mergeCell ref="AE43:AE45"/>
    <mergeCell ref="AE47:AE48"/>
    <mergeCell ref="AF9:AF10"/>
    <mergeCell ref="AF20:AF21"/>
    <mergeCell ref="AF25:AF26"/>
    <mergeCell ref="AF27:AF28"/>
    <mergeCell ref="AF29:AF30"/>
    <mergeCell ref="AF31:AF32"/>
    <mergeCell ref="AF33:AF35"/>
    <mergeCell ref="AF36:AF37"/>
    <mergeCell ref="AF38:AF39"/>
    <mergeCell ref="AF43:AF45"/>
    <mergeCell ref="AF47:AF48"/>
    <mergeCell ref="AG5:AG6"/>
    <mergeCell ref="AG9:AG10"/>
    <mergeCell ref="AG20:AG21"/>
    <mergeCell ref="AG25:AG26"/>
    <mergeCell ref="AG27:AG28"/>
    <mergeCell ref="AG29:AG30"/>
    <mergeCell ref="AG31:AG32"/>
    <mergeCell ref="AG33:AG35"/>
    <mergeCell ref="AG36:AG37"/>
    <mergeCell ref="AG38:AG39"/>
    <mergeCell ref="AG43:AG45"/>
    <mergeCell ref="AG47:AG48"/>
    <mergeCell ref="AH5:AH6"/>
    <mergeCell ref="AH9:AH10"/>
    <mergeCell ref="AH20:AH21"/>
    <mergeCell ref="AH25:AH26"/>
    <mergeCell ref="AH27:AH28"/>
    <mergeCell ref="AH29:AH30"/>
    <mergeCell ref="AH31:AH32"/>
    <mergeCell ref="AH33:AH35"/>
    <mergeCell ref="AH36:AH37"/>
    <mergeCell ref="AH38:AH39"/>
    <mergeCell ref="AH43:AH45"/>
    <mergeCell ref="AH47:AH48"/>
    <mergeCell ref="AI4:AI6"/>
    <mergeCell ref="AI9:AI10"/>
    <mergeCell ref="AI20:AI21"/>
    <mergeCell ref="AI25:AI26"/>
    <mergeCell ref="AI27:AI28"/>
    <mergeCell ref="AI29:AI30"/>
    <mergeCell ref="AI31:AI32"/>
    <mergeCell ref="AI33:AI35"/>
    <mergeCell ref="AI36:AI37"/>
    <mergeCell ref="AI38:AI39"/>
    <mergeCell ref="AI43:AI45"/>
    <mergeCell ref="AI47:AI48"/>
    <mergeCell ref="AJ4:AJ6"/>
    <mergeCell ref="AJ9:AJ10"/>
    <mergeCell ref="AJ20:AJ21"/>
    <mergeCell ref="AJ25:AJ26"/>
    <mergeCell ref="AJ27:AJ28"/>
    <mergeCell ref="AJ29:AJ30"/>
    <mergeCell ref="AJ31:AJ32"/>
    <mergeCell ref="AJ33:AJ35"/>
    <mergeCell ref="AJ36:AJ37"/>
    <mergeCell ref="AJ38:AJ39"/>
    <mergeCell ref="AJ43:AJ45"/>
    <mergeCell ref="AJ47:AJ48"/>
    <mergeCell ref="AK4:AK6"/>
    <mergeCell ref="AK9:AK10"/>
    <mergeCell ref="AK20:AK21"/>
    <mergeCell ref="AK25:AK26"/>
    <mergeCell ref="AK27:AK28"/>
    <mergeCell ref="AK29:AK30"/>
    <mergeCell ref="AK31:AK32"/>
    <mergeCell ref="AK33:AK35"/>
    <mergeCell ref="AK36:AK37"/>
    <mergeCell ref="AK38:AK39"/>
    <mergeCell ref="AK43:AK45"/>
    <mergeCell ref="AK47:AK48"/>
    <mergeCell ref="AL4:AL6"/>
    <mergeCell ref="AL9:AL10"/>
    <mergeCell ref="AL20:AL21"/>
    <mergeCell ref="AL25:AL26"/>
    <mergeCell ref="AL27:AL28"/>
    <mergeCell ref="AL29:AL30"/>
    <mergeCell ref="AL31:AL32"/>
    <mergeCell ref="AL33:AL35"/>
    <mergeCell ref="AL36:AL37"/>
    <mergeCell ref="AL38:AL39"/>
    <mergeCell ref="AL43:AL45"/>
    <mergeCell ref="AL47:AL48"/>
  </mergeCells>
  <printOptions horizontalCentered="1"/>
  <pageMargins left="0.55" right="0.55" top="0.590277777777778" bottom="0.471527777777778" header="0" footer="0"/>
  <pageSetup paperSize="8" scale="12" fitToHeight="0" orientation="landscape" horizontalDpi="600"/>
  <headerFooter alignWithMargins="0"/>
  <rowBreaks count="5" manualBreakCount="5">
    <brk id="18" max="37" man="1"/>
    <brk id="24" max="37" man="1"/>
    <brk id="35" max="37" man="1"/>
    <brk id="40" max="37" man="1"/>
    <brk id="42" max="3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1"/>
  <sheetViews>
    <sheetView topLeftCell="A73" workbookViewId="0">
      <selection activeCell="I32" sqref="I32"/>
    </sheetView>
  </sheetViews>
  <sheetFormatPr defaultColWidth="9" defaultRowHeight="14.25"/>
  <cols>
    <col min="1" max="1" width="6.625" style="11" customWidth="1"/>
    <col min="2" max="2" width="16" style="11" customWidth="1"/>
    <col min="3" max="3" width="7.5" style="11" customWidth="1"/>
    <col min="4" max="4" width="5.75" style="11" customWidth="1"/>
    <col min="5" max="5" width="8.5" style="11" customWidth="1"/>
    <col min="6" max="6" width="9" style="11" customWidth="1"/>
    <col min="7" max="7" width="12.25" style="11" customWidth="1"/>
    <col min="8" max="8" width="8.25" style="11" customWidth="1"/>
    <col min="9" max="9" width="7.75" style="11" customWidth="1"/>
    <col min="10" max="10" width="5.75" style="11" customWidth="1"/>
    <col min="11" max="16384" width="9" style="11"/>
  </cols>
  <sheetData>
    <row r="1" s="11" customFormat="1" ht="18.75" spans="1:10">
      <c r="A1" s="12" t="s">
        <v>223</v>
      </c>
      <c r="B1" s="12"/>
      <c r="C1" s="12"/>
      <c r="D1" s="12"/>
      <c r="E1" s="12"/>
      <c r="F1" s="12"/>
      <c r="G1" s="12"/>
      <c r="H1" s="12"/>
      <c r="I1" s="12"/>
      <c r="J1" s="12"/>
    </row>
    <row r="2" s="11" customFormat="1" spans="1:10">
      <c r="A2" s="13"/>
      <c r="B2" s="14"/>
      <c r="C2" s="15"/>
      <c r="D2" s="15"/>
      <c r="E2" s="15"/>
      <c r="F2" s="16"/>
      <c r="G2" s="15" t="s">
        <v>224</v>
      </c>
      <c r="H2" s="15"/>
      <c r="I2" s="15"/>
      <c r="J2" s="15"/>
    </row>
    <row r="3" s="11" customFormat="1" spans="1:10">
      <c r="A3" s="17" t="s">
        <v>2</v>
      </c>
      <c r="B3" s="17" t="s">
        <v>5</v>
      </c>
      <c r="C3" s="17" t="s">
        <v>225</v>
      </c>
      <c r="D3" s="17" t="s">
        <v>226</v>
      </c>
      <c r="E3" s="17"/>
      <c r="F3" s="18" t="s">
        <v>227</v>
      </c>
      <c r="G3" s="18"/>
      <c r="H3" s="18" t="s">
        <v>228</v>
      </c>
      <c r="I3" s="18"/>
      <c r="J3" s="50" t="s">
        <v>229</v>
      </c>
    </row>
    <row r="4" s="11" customFormat="1" ht="24" spans="1:10">
      <c r="A4" s="19"/>
      <c r="B4" s="19"/>
      <c r="C4" s="19"/>
      <c r="D4" s="18" t="s">
        <v>230</v>
      </c>
      <c r="E4" s="18" t="s">
        <v>231</v>
      </c>
      <c r="F4" s="19" t="s">
        <v>232</v>
      </c>
      <c r="G4" s="20" t="s">
        <v>233</v>
      </c>
      <c r="H4" s="18" t="s">
        <v>234</v>
      </c>
      <c r="I4" s="18" t="s">
        <v>235</v>
      </c>
      <c r="J4" s="51"/>
    </row>
    <row r="5" s="11" customFormat="1" spans="1:10">
      <c r="A5" s="21" t="s">
        <v>236</v>
      </c>
      <c r="B5" s="22"/>
      <c r="C5" s="23"/>
      <c r="D5" s="23"/>
      <c r="E5" s="23"/>
      <c r="F5" s="23"/>
      <c r="G5" s="24"/>
      <c r="H5" s="23"/>
      <c r="I5" s="23"/>
      <c r="J5" s="52"/>
    </row>
    <row r="6" s="11" customFormat="1" spans="1:10">
      <c r="A6" s="25" t="s">
        <v>237</v>
      </c>
      <c r="B6" s="26"/>
      <c r="C6" s="27">
        <f t="shared" ref="C6:I6" si="0">C7+C59+C89+C99+C111</f>
        <v>28</v>
      </c>
      <c r="D6" s="27"/>
      <c r="E6" s="27">
        <f t="shared" si="0"/>
        <v>23536.3</v>
      </c>
      <c r="F6" s="27">
        <f t="shared" si="0"/>
        <v>9139</v>
      </c>
      <c r="G6" s="28">
        <f t="shared" si="0"/>
        <v>1</v>
      </c>
      <c r="H6" s="27">
        <f t="shared" si="0"/>
        <v>2311</v>
      </c>
      <c r="I6" s="27">
        <f t="shared" si="0"/>
        <v>484</v>
      </c>
      <c r="J6" s="53"/>
    </row>
    <row r="7" s="11" customFormat="1" spans="1:10">
      <c r="A7" s="29" t="s">
        <v>238</v>
      </c>
      <c r="B7" s="30" t="s">
        <v>239</v>
      </c>
      <c r="C7" s="31">
        <f t="shared" ref="C7:F7" si="1">C8+C18+C42+C52</f>
        <v>23</v>
      </c>
      <c r="D7" s="31">
        <f t="shared" si="1"/>
        <v>0</v>
      </c>
      <c r="E7" s="31">
        <f t="shared" si="1"/>
        <v>23491.3</v>
      </c>
      <c r="F7" s="31">
        <f t="shared" si="1"/>
        <v>6157.105</v>
      </c>
      <c r="G7" s="32">
        <f t="shared" ref="G7:G69" si="2">F7/9139</f>
        <v>0.673717583980742</v>
      </c>
      <c r="H7" s="31">
        <f>H8+H18+H42+H52</f>
        <v>2197</v>
      </c>
      <c r="I7" s="31">
        <f>I8+I18+I42+I52</f>
        <v>418</v>
      </c>
      <c r="J7" s="54"/>
    </row>
    <row r="8" s="11" customFormat="1" spans="1:10">
      <c r="A8" s="33" t="s">
        <v>240</v>
      </c>
      <c r="B8" s="34" t="s">
        <v>89</v>
      </c>
      <c r="C8" s="35">
        <f t="shared" ref="C8:F8" si="3">SUM(C9:C17)</f>
        <v>6</v>
      </c>
      <c r="D8" s="35">
        <f t="shared" si="3"/>
        <v>0</v>
      </c>
      <c r="E8" s="35">
        <f t="shared" si="3"/>
        <v>340</v>
      </c>
      <c r="F8" s="35">
        <f t="shared" si="3"/>
        <v>147.5</v>
      </c>
      <c r="G8" s="36">
        <f t="shared" si="2"/>
        <v>0.0161396214027793</v>
      </c>
      <c r="H8" s="35">
        <f>SUM(H9:H17)</f>
        <v>156</v>
      </c>
      <c r="I8" s="35">
        <f>SUM(I9:I17)</f>
        <v>13</v>
      </c>
      <c r="J8" s="55"/>
    </row>
    <row r="9" s="11" customFormat="1" spans="1:10">
      <c r="A9" s="37">
        <v>1</v>
      </c>
      <c r="B9" s="38" t="s">
        <v>241</v>
      </c>
      <c r="C9" s="39">
        <v>5</v>
      </c>
      <c r="D9" s="35" t="s">
        <v>99</v>
      </c>
      <c r="E9" s="35">
        <v>330</v>
      </c>
      <c r="F9" s="35">
        <v>139.5</v>
      </c>
      <c r="G9" s="36">
        <f t="shared" si="2"/>
        <v>0.0152642521063574</v>
      </c>
      <c r="H9" s="35">
        <v>122</v>
      </c>
      <c r="I9" s="35">
        <v>9</v>
      </c>
      <c r="J9" s="55"/>
    </row>
    <row r="10" s="11" customFormat="1" spans="1:10">
      <c r="A10" s="40">
        <v>2</v>
      </c>
      <c r="B10" s="38" t="s">
        <v>242</v>
      </c>
      <c r="C10" s="41"/>
      <c r="D10" s="35" t="s">
        <v>99</v>
      </c>
      <c r="E10" s="35"/>
      <c r="F10" s="35"/>
      <c r="G10" s="36">
        <f t="shared" si="2"/>
        <v>0</v>
      </c>
      <c r="H10" s="35"/>
      <c r="I10" s="35"/>
      <c r="J10" s="55"/>
    </row>
    <row r="11" s="11" customFormat="1" spans="1:10">
      <c r="A11" s="40">
        <v>3</v>
      </c>
      <c r="B11" s="38" t="s">
        <v>243</v>
      </c>
      <c r="C11" s="39">
        <v>1</v>
      </c>
      <c r="D11" s="41" t="s">
        <v>54</v>
      </c>
      <c r="E11" s="35">
        <v>10</v>
      </c>
      <c r="F11" s="35">
        <v>8</v>
      </c>
      <c r="G11" s="36">
        <f t="shared" si="2"/>
        <v>0.000875369296421928</v>
      </c>
      <c r="H11" s="35">
        <v>34</v>
      </c>
      <c r="I11" s="35">
        <v>4</v>
      </c>
      <c r="J11" s="55"/>
    </row>
    <row r="12" s="11" customFormat="1" spans="1:10">
      <c r="A12" s="40">
        <v>4</v>
      </c>
      <c r="B12" s="38" t="s">
        <v>244</v>
      </c>
      <c r="C12" s="41"/>
      <c r="D12" s="41" t="s">
        <v>54</v>
      </c>
      <c r="E12" s="35"/>
      <c r="F12" s="35"/>
      <c r="G12" s="36">
        <f t="shared" si="2"/>
        <v>0</v>
      </c>
      <c r="H12" s="35"/>
      <c r="I12" s="35"/>
      <c r="J12" s="55"/>
    </row>
    <row r="13" s="11" customFormat="1" spans="1:10">
      <c r="A13" s="40">
        <v>5</v>
      </c>
      <c r="B13" s="38" t="s">
        <v>245</v>
      </c>
      <c r="C13" s="41"/>
      <c r="D13" s="35" t="s">
        <v>246</v>
      </c>
      <c r="E13" s="35"/>
      <c r="F13" s="35"/>
      <c r="G13" s="36">
        <f t="shared" si="2"/>
        <v>0</v>
      </c>
      <c r="H13" s="35"/>
      <c r="I13" s="35"/>
      <c r="J13" s="55"/>
    </row>
    <row r="14" s="11" customFormat="1" spans="1:10">
      <c r="A14" s="40">
        <v>6</v>
      </c>
      <c r="B14" s="38" t="s">
        <v>247</v>
      </c>
      <c r="C14" s="41"/>
      <c r="D14" s="35" t="s">
        <v>99</v>
      </c>
      <c r="E14" s="35"/>
      <c r="F14" s="35"/>
      <c r="G14" s="36">
        <f t="shared" si="2"/>
        <v>0</v>
      </c>
      <c r="H14" s="35"/>
      <c r="I14" s="35"/>
      <c r="J14" s="55"/>
    </row>
    <row r="15" s="11" customFormat="1" spans="1:10">
      <c r="A15" s="37">
        <v>7</v>
      </c>
      <c r="B15" s="38" t="s">
        <v>248</v>
      </c>
      <c r="C15" s="41"/>
      <c r="D15" s="35" t="s">
        <v>249</v>
      </c>
      <c r="E15" s="35"/>
      <c r="F15" s="35"/>
      <c r="G15" s="36">
        <f t="shared" si="2"/>
        <v>0</v>
      </c>
      <c r="H15" s="35"/>
      <c r="I15" s="35"/>
      <c r="J15" s="55"/>
    </row>
    <row r="16" s="11" customFormat="1" spans="1:10">
      <c r="A16" s="37">
        <v>8</v>
      </c>
      <c r="B16" s="38" t="s">
        <v>250</v>
      </c>
      <c r="C16" s="41"/>
      <c r="D16" s="35" t="s">
        <v>249</v>
      </c>
      <c r="E16" s="35"/>
      <c r="F16" s="35"/>
      <c r="G16" s="36">
        <f t="shared" si="2"/>
        <v>0</v>
      </c>
      <c r="H16" s="35"/>
      <c r="I16" s="35"/>
      <c r="J16" s="55"/>
    </row>
    <row r="17" s="11" customFormat="1" spans="1:10">
      <c r="A17" s="37">
        <v>9</v>
      </c>
      <c r="B17" s="38" t="s">
        <v>82</v>
      </c>
      <c r="C17" s="41"/>
      <c r="D17" s="35" t="s">
        <v>99</v>
      </c>
      <c r="E17" s="35"/>
      <c r="F17" s="35"/>
      <c r="G17" s="36">
        <f t="shared" si="2"/>
        <v>0</v>
      </c>
      <c r="H17" s="35"/>
      <c r="I17" s="35"/>
      <c r="J17" s="55"/>
    </row>
    <row r="18" s="11" customFormat="1" spans="1:10">
      <c r="A18" s="42" t="s">
        <v>251</v>
      </c>
      <c r="B18" s="43" t="s">
        <v>252</v>
      </c>
      <c r="C18" s="41">
        <f t="shared" ref="C18:F18" si="4">C19+C25+C32+C33+C34+C35+C37+C36+C38+C39+C40+C41</f>
        <v>6</v>
      </c>
      <c r="D18" s="44"/>
      <c r="E18" s="44">
        <f t="shared" si="4"/>
        <v>19491</v>
      </c>
      <c r="F18" s="44">
        <f t="shared" si="4"/>
        <v>2642.19</v>
      </c>
      <c r="G18" s="45">
        <f t="shared" si="2"/>
        <v>0.289111500164132</v>
      </c>
      <c r="H18" s="44">
        <f>H19+H25+H32+H33+H34+H35+H37+H36+H38+H39+H40+H41</f>
        <v>831</v>
      </c>
      <c r="I18" s="44">
        <f>I19+I25+I32+I33+I34+I35+I37+I36+I38+I39+I40+I41</f>
        <v>167</v>
      </c>
      <c r="J18" s="56"/>
    </row>
    <row r="19" s="11" customFormat="1" spans="1:10">
      <c r="A19" s="37">
        <v>1</v>
      </c>
      <c r="B19" s="38" t="s">
        <v>253</v>
      </c>
      <c r="C19" s="41">
        <f t="shared" ref="C19:F19" si="5">SUM(C20:C24)</f>
        <v>0</v>
      </c>
      <c r="D19" s="35">
        <f t="shared" si="5"/>
        <v>0</v>
      </c>
      <c r="E19" s="35">
        <f t="shared" si="5"/>
        <v>0</v>
      </c>
      <c r="F19" s="35">
        <f t="shared" si="5"/>
        <v>0</v>
      </c>
      <c r="G19" s="36">
        <f t="shared" si="2"/>
        <v>0</v>
      </c>
      <c r="H19" s="35">
        <f>SUM(H20:H24)</f>
        <v>0</v>
      </c>
      <c r="I19" s="35">
        <f>SUM(I20:I24)</f>
        <v>0</v>
      </c>
      <c r="J19" s="55"/>
    </row>
    <row r="20" s="11" customFormat="1" spans="1:10">
      <c r="A20" s="40">
        <v>1.1</v>
      </c>
      <c r="B20" s="38" t="s">
        <v>254</v>
      </c>
      <c r="C20" s="41"/>
      <c r="D20" s="35" t="s">
        <v>255</v>
      </c>
      <c r="E20" s="35"/>
      <c r="F20" s="35"/>
      <c r="G20" s="36">
        <f t="shared" si="2"/>
        <v>0</v>
      </c>
      <c r="H20" s="35"/>
      <c r="I20" s="35"/>
      <c r="J20" s="55"/>
    </row>
    <row r="21" s="11" customFormat="1" spans="1:10">
      <c r="A21" s="40">
        <v>1.2</v>
      </c>
      <c r="B21" s="38" t="s">
        <v>256</v>
      </c>
      <c r="C21" s="41"/>
      <c r="D21" s="35" t="s">
        <v>138</v>
      </c>
      <c r="E21" s="35"/>
      <c r="F21" s="35"/>
      <c r="G21" s="36">
        <f t="shared" si="2"/>
        <v>0</v>
      </c>
      <c r="H21" s="35"/>
      <c r="I21" s="35"/>
      <c r="J21" s="55"/>
    </row>
    <row r="22" s="11" customFormat="1" spans="1:10">
      <c r="A22" s="40">
        <v>1.3</v>
      </c>
      <c r="B22" s="38" t="s">
        <v>257</v>
      </c>
      <c r="C22" s="41"/>
      <c r="D22" s="35" t="s">
        <v>255</v>
      </c>
      <c r="E22" s="35"/>
      <c r="F22" s="35"/>
      <c r="G22" s="36">
        <f t="shared" si="2"/>
        <v>0</v>
      </c>
      <c r="H22" s="35"/>
      <c r="I22" s="35"/>
      <c r="J22" s="55"/>
    </row>
    <row r="23" s="11" customFormat="1" spans="1:10">
      <c r="A23" s="40">
        <v>1.4</v>
      </c>
      <c r="B23" s="38" t="s">
        <v>258</v>
      </c>
      <c r="C23" s="41"/>
      <c r="D23" s="35" t="s">
        <v>259</v>
      </c>
      <c r="E23" s="35"/>
      <c r="F23" s="35"/>
      <c r="G23" s="36">
        <f t="shared" si="2"/>
        <v>0</v>
      </c>
      <c r="H23" s="35"/>
      <c r="I23" s="35"/>
      <c r="J23" s="55"/>
    </row>
    <row r="24" s="11" customFormat="1" spans="1:10">
      <c r="A24" s="40">
        <v>1.5</v>
      </c>
      <c r="B24" s="38" t="s">
        <v>260</v>
      </c>
      <c r="C24" s="41"/>
      <c r="D24" s="35" t="s">
        <v>261</v>
      </c>
      <c r="E24" s="35"/>
      <c r="F24" s="35"/>
      <c r="G24" s="36">
        <f t="shared" si="2"/>
        <v>0</v>
      </c>
      <c r="H24" s="35"/>
      <c r="I24" s="35"/>
      <c r="J24" s="55"/>
    </row>
    <row r="25" s="11" customFormat="1" spans="1:10">
      <c r="A25" s="40">
        <v>2</v>
      </c>
      <c r="B25" s="38" t="s">
        <v>262</v>
      </c>
      <c r="C25" s="41">
        <f t="shared" ref="C25:F25" si="6">SUM(C26:C31)</f>
        <v>2</v>
      </c>
      <c r="D25" s="35" t="s">
        <v>263</v>
      </c>
      <c r="E25" s="35">
        <f t="shared" si="6"/>
        <v>19470</v>
      </c>
      <c r="F25" s="35">
        <f t="shared" si="6"/>
        <v>243.74</v>
      </c>
      <c r="G25" s="36">
        <f t="shared" si="2"/>
        <v>0.0266703140387351</v>
      </c>
      <c r="H25" s="35">
        <f>SUM(H26:H31)</f>
        <v>565</v>
      </c>
      <c r="I25" s="35">
        <f>SUM(I26:I31)</f>
        <v>134</v>
      </c>
      <c r="J25" s="55"/>
    </row>
    <row r="26" s="11" customFormat="1" spans="1:10">
      <c r="A26" s="40">
        <v>2.1</v>
      </c>
      <c r="B26" s="38" t="s">
        <v>264</v>
      </c>
      <c r="C26" s="39">
        <v>1</v>
      </c>
      <c r="D26" s="35" t="s">
        <v>138</v>
      </c>
      <c r="E26" s="35">
        <v>14000</v>
      </c>
      <c r="F26" s="35">
        <v>14</v>
      </c>
      <c r="G26" s="36">
        <f t="shared" si="2"/>
        <v>0.00153189626873837</v>
      </c>
      <c r="H26" s="35">
        <v>199</v>
      </c>
      <c r="I26" s="35">
        <v>16</v>
      </c>
      <c r="J26" s="55"/>
    </row>
    <row r="27" s="11" customFormat="1" spans="1:10">
      <c r="A27" s="40">
        <v>2.2</v>
      </c>
      <c r="B27" s="38" t="s">
        <v>265</v>
      </c>
      <c r="C27" s="41"/>
      <c r="D27" s="35" t="s">
        <v>138</v>
      </c>
      <c r="E27" s="35"/>
      <c r="F27" s="35"/>
      <c r="G27" s="36">
        <f t="shared" si="2"/>
        <v>0</v>
      </c>
      <c r="H27" s="35"/>
      <c r="I27" s="35"/>
      <c r="J27" s="55"/>
    </row>
    <row r="28" s="11" customFormat="1" spans="1:10">
      <c r="A28" s="40">
        <v>2.3</v>
      </c>
      <c r="B28" s="38" t="s">
        <v>266</v>
      </c>
      <c r="C28" s="41"/>
      <c r="D28" s="35" t="s">
        <v>138</v>
      </c>
      <c r="E28" s="35"/>
      <c r="F28" s="35"/>
      <c r="G28" s="36">
        <f t="shared" si="2"/>
        <v>0</v>
      </c>
      <c r="H28" s="35"/>
      <c r="I28" s="35"/>
      <c r="J28" s="55"/>
    </row>
    <row r="29" s="11" customFormat="1" spans="1:10">
      <c r="A29" s="40">
        <v>2.4</v>
      </c>
      <c r="B29" s="38" t="s">
        <v>267</v>
      </c>
      <c r="C29" s="41"/>
      <c r="D29" s="35" t="s">
        <v>268</v>
      </c>
      <c r="E29" s="35"/>
      <c r="F29" s="35"/>
      <c r="G29" s="36">
        <f t="shared" si="2"/>
        <v>0</v>
      </c>
      <c r="H29" s="35"/>
      <c r="I29" s="35"/>
      <c r="J29" s="55"/>
    </row>
    <row r="30" s="11" customFormat="1" spans="1:10">
      <c r="A30" s="40">
        <v>2.5</v>
      </c>
      <c r="B30" s="38" t="s">
        <v>269</v>
      </c>
      <c r="C30" s="39">
        <v>1</v>
      </c>
      <c r="D30" s="35" t="s">
        <v>138</v>
      </c>
      <c r="E30" s="35">
        <v>5470</v>
      </c>
      <c r="F30" s="46">
        <v>229.74</v>
      </c>
      <c r="G30" s="36">
        <f t="shared" si="2"/>
        <v>0.0251384177699967</v>
      </c>
      <c r="H30" s="35">
        <v>366</v>
      </c>
      <c r="I30" s="35">
        <v>118</v>
      </c>
      <c r="J30" s="55"/>
    </row>
    <row r="31" s="11" customFormat="1" spans="1:10">
      <c r="A31" s="40">
        <v>2.6</v>
      </c>
      <c r="B31" s="38" t="s">
        <v>270</v>
      </c>
      <c r="C31" s="41"/>
      <c r="D31" s="35" t="s">
        <v>138</v>
      </c>
      <c r="E31" s="35"/>
      <c r="F31" s="35"/>
      <c r="G31" s="36">
        <f t="shared" si="2"/>
        <v>0</v>
      </c>
      <c r="H31" s="35"/>
      <c r="I31" s="35"/>
      <c r="J31" s="55"/>
    </row>
    <row r="32" s="11" customFormat="1" spans="1:10">
      <c r="A32" s="40">
        <v>3</v>
      </c>
      <c r="B32" s="38" t="s">
        <v>271</v>
      </c>
      <c r="C32" s="39">
        <v>2</v>
      </c>
      <c r="D32" s="35" t="s">
        <v>54</v>
      </c>
      <c r="E32" s="35">
        <v>19</v>
      </c>
      <c r="F32" s="35">
        <v>2303.45</v>
      </c>
      <c r="G32" s="36">
        <f t="shared" si="2"/>
        <v>0.252046175730386</v>
      </c>
      <c r="H32" s="35">
        <v>139</v>
      </c>
      <c r="I32" s="35">
        <v>30</v>
      </c>
      <c r="J32" s="55"/>
    </row>
    <row r="33" s="11" customFormat="1" spans="1:10">
      <c r="A33" s="40">
        <v>4</v>
      </c>
      <c r="B33" s="38" t="s">
        <v>272</v>
      </c>
      <c r="C33" s="41"/>
      <c r="D33" s="35" t="s">
        <v>54</v>
      </c>
      <c r="E33" s="35"/>
      <c r="F33" s="35"/>
      <c r="G33" s="36">
        <f t="shared" si="2"/>
        <v>0</v>
      </c>
      <c r="H33" s="35"/>
      <c r="I33" s="35"/>
      <c r="J33" s="55"/>
    </row>
    <row r="34" s="11" customFormat="1" spans="1:10">
      <c r="A34" s="40">
        <v>5</v>
      </c>
      <c r="B34" s="38" t="s">
        <v>273</v>
      </c>
      <c r="C34" s="41"/>
      <c r="D34" s="47" t="s">
        <v>99</v>
      </c>
      <c r="E34" s="35"/>
      <c r="F34" s="35"/>
      <c r="G34" s="36">
        <f t="shared" si="2"/>
        <v>0</v>
      </c>
      <c r="H34" s="35"/>
      <c r="I34" s="35"/>
      <c r="J34" s="55"/>
    </row>
    <row r="35" s="11" customFormat="1" spans="1:10">
      <c r="A35" s="40">
        <v>6</v>
      </c>
      <c r="B35" s="38" t="s">
        <v>274</v>
      </c>
      <c r="C35" s="39">
        <v>1</v>
      </c>
      <c r="D35" s="35" t="s">
        <v>249</v>
      </c>
      <c r="E35" s="35">
        <v>1</v>
      </c>
      <c r="F35" s="35">
        <v>60</v>
      </c>
      <c r="G35" s="36">
        <f t="shared" si="2"/>
        <v>0.00656526972316446</v>
      </c>
      <c r="H35" s="35">
        <v>120</v>
      </c>
      <c r="I35" s="35"/>
      <c r="J35" s="55"/>
    </row>
    <row r="36" s="11" customFormat="1" spans="1:10">
      <c r="A36" s="40">
        <v>7</v>
      </c>
      <c r="B36" s="38" t="s">
        <v>275</v>
      </c>
      <c r="C36" s="41"/>
      <c r="D36" s="35" t="s">
        <v>154</v>
      </c>
      <c r="E36" s="35"/>
      <c r="F36" s="35"/>
      <c r="G36" s="36">
        <f t="shared" si="2"/>
        <v>0</v>
      </c>
      <c r="H36" s="35"/>
      <c r="I36" s="35"/>
      <c r="J36" s="55"/>
    </row>
    <row r="37" s="11" customFormat="1" spans="1:10">
      <c r="A37" s="40">
        <v>8</v>
      </c>
      <c r="B37" s="38" t="s">
        <v>276</v>
      </c>
      <c r="C37" s="40"/>
      <c r="D37" s="35" t="s">
        <v>154</v>
      </c>
      <c r="E37" s="37"/>
      <c r="F37" s="35"/>
      <c r="G37" s="36">
        <f t="shared" si="2"/>
        <v>0</v>
      </c>
      <c r="H37" s="35"/>
      <c r="I37" s="35"/>
      <c r="J37" s="55"/>
    </row>
    <row r="38" s="11" customFormat="1" spans="1:10">
      <c r="A38" s="40">
        <v>9</v>
      </c>
      <c r="B38" s="38" t="s">
        <v>277</v>
      </c>
      <c r="C38" s="40"/>
      <c r="D38" s="35" t="s">
        <v>154</v>
      </c>
      <c r="E38" s="37"/>
      <c r="F38" s="35"/>
      <c r="G38" s="36">
        <f t="shared" si="2"/>
        <v>0</v>
      </c>
      <c r="H38" s="35"/>
      <c r="I38" s="35"/>
      <c r="J38" s="55"/>
    </row>
    <row r="39" s="11" customFormat="1" spans="1:10">
      <c r="A39" s="40">
        <v>10</v>
      </c>
      <c r="B39" s="38" t="s">
        <v>278</v>
      </c>
      <c r="C39" s="40"/>
      <c r="D39" s="35" t="s">
        <v>154</v>
      </c>
      <c r="E39" s="37"/>
      <c r="F39" s="35"/>
      <c r="G39" s="36">
        <f t="shared" si="2"/>
        <v>0</v>
      </c>
      <c r="H39" s="35"/>
      <c r="I39" s="35"/>
      <c r="J39" s="55"/>
    </row>
    <row r="40" s="11" customFormat="1" ht="24" spans="1:10">
      <c r="A40" s="40">
        <v>11</v>
      </c>
      <c r="B40" s="38" t="s">
        <v>279</v>
      </c>
      <c r="C40" s="40"/>
      <c r="D40" s="35" t="s">
        <v>154</v>
      </c>
      <c r="E40" s="37"/>
      <c r="F40" s="35"/>
      <c r="G40" s="36">
        <f t="shared" si="2"/>
        <v>0</v>
      </c>
      <c r="H40" s="35"/>
      <c r="I40" s="35"/>
      <c r="J40" s="55"/>
    </row>
    <row r="41" s="11" customFormat="1" spans="1:10">
      <c r="A41" s="40">
        <v>12</v>
      </c>
      <c r="B41" s="38" t="s">
        <v>82</v>
      </c>
      <c r="C41" s="48">
        <v>1</v>
      </c>
      <c r="D41" s="35" t="s">
        <v>154</v>
      </c>
      <c r="E41" s="37">
        <v>1</v>
      </c>
      <c r="F41" s="35">
        <v>35</v>
      </c>
      <c r="G41" s="36">
        <f t="shared" si="2"/>
        <v>0.00382974067184594</v>
      </c>
      <c r="H41" s="35">
        <v>7</v>
      </c>
      <c r="I41" s="35">
        <v>3</v>
      </c>
      <c r="J41" s="55"/>
    </row>
    <row r="42" s="11" customFormat="1" spans="1:10">
      <c r="A42" s="42" t="s">
        <v>280</v>
      </c>
      <c r="B42" s="43" t="s">
        <v>49</v>
      </c>
      <c r="C42" s="41">
        <f t="shared" ref="C42:F42" si="7">SUM(C43:C51)</f>
        <v>7</v>
      </c>
      <c r="D42" s="44">
        <f t="shared" si="7"/>
        <v>0</v>
      </c>
      <c r="E42" s="44">
        <f t="shared" si="7"/>
        <v>3160.3</v>
      </c>
      <c r="F42" s="44">
        <f t="shared" si="7"/>
        <v>1032.415</v>
      </c>
      <c r="G42" s="45">
        <f t="shared" si="2"/>
        <v>0.112968049020681</v>
      </c>
      <c r="H42" s="44">
        <f>SUM(H43:H51)</f>
        <v>1019</v>
      </c>
      <c r="I42" s="44">
        <f>SUM(I43:I51)</f>
        <v>209</v>
      </c>
      <c r="J42" s="56"/>
    </row>
    <row r="43" s="11" customFormat="1" spans="1:10">
      <c r="A43" s="37">
        <v>1</v>
      </c>
      <c r="B43" s="38" t="s">
        <v>281</v>
      </c>
      <c r="C43" s="41"/>
      <c r="D43" s="35" t="s">
        <v>54</v>
      </c>
      <c r="E43" s="35"/>
      <c r="F43" s="35"/>
      <c r="G43" s="36">
        <f t="shared" si="2"/>
        <v>0</v>
      </c>
      <c r="H43" s="35"/>
      <c r="I43" s="35"/>
      <c r="J43" s="55"/>
    </row>
    <row r="44" s="11" customFormat="1" spans="1:10">
      <c r="A44" s="37">
        <v>2</v>
      </c>
      <c r="B44" s="38" t="s">
        <v>282</v>
      </c>
      <c r="C44" s="39">
        <v>3</v>
      </c>
      <c r="D44" s="35" t="s">
        <v>54</v>
      </c>
      <c r="E44" s="35">
        <v>0</v>
      </c>
      <c r="F44" s="35">
        <v>326</v>
      </c>
      <c r="G44" s="36">
        <f t="shared" si="2"/>
        <v>0.0356712988291936</v>
      </c>
      <c r="H44" s="35">
        <v>45</v>
      </c>
      <c r="I44" s="35">
        <v>18</v>
      </c>
      <c r="J44" s="55"/>
    </row>
    <row r="45" s="11" customFormat="1" spans="1:10">
      <c r="A45" s="37">
        <v>3</v>
      </c>
      <c r="B45" s="38" t="s">
        <v>283</v>
      </c>
      <c r="C45" s="41"/>
      <c r="D45" s="35" t="s">
        <v>249</v>
      </c>
      <c r="E45" s="35"/>
      <c r="F45" s="35"/>
      <c r="G45" s="36">
        <f t="shared" si="2"/>
        <v>0</v>
      </c>
      <c r="H45" s="35"/>
      <c r="I45" s="35"/>
      <c r="J45" s="55"/>
    </row>
    <row r="46" s="11" customFormat="1" spans="1:10">
      <c r="A46" s="40">
        <v>4</v>
      </c>
      <c r="B46" s="38" t="s">
        <v>284</v>
      </c>
      <c r="C46" s="39">
        <v>1</v>
      </c>
      <c r="D46" s="35" t="s">
        <v>154</v>
      </c>
      <c r="E46" s="35">
        <v>1</v>
      </c>
      <c r="F46" s="35">
        <v>130</v>
      </c>
      <c r="G46" s="36">
        <f t="shared" si="2"/>
        <v>0.0142247510668563</v>
      </c>
      <c r="H46" s="35">
        <v>6</v>
      </c>
      <c r="I46" s="35"/>
      <c r="J46" s="55"/>
    </row>
    <row r="47" s="11" customFormat="1" spans="1:10">
      <c r="A47" s="40">
        <v>5</v>
      </c>
      <c r="B47" s="38" t="s">
        <v>285</v>
      </c>
      <c r="C47" s="39">
        <v>1</v>
      </c>
      <c r="D47" s="35" t="s">
        <v>54</v>
      </c>
      <c r="E47" s="35">
        <v>31</v>
      </c>
      <c r="F47" s="35">
        <v>310</v>
      </c>
      <c r="G47" s="36">
        <f t="shared" si="2"/>
        <v>0.0339205602363497</v>
      </c>
      <c r="H47" s="35">
        <v>73</v>
      </c>
      <c r="I47" s="35">
        <v>5</v>
      </c>
      <c r="J47" s="55"/>
    </row>
    <row r="48" s="11" customFormat="1" spans="1:10">
      <c r="A48" s="40">
        <v>6</v>
      </c>
      <c r="B48" s="38" t="s">
        <v>286</v>
      </c>
      <c r="C48" s="41"/>
      <c r="D48" s="35" t="s">
        <v>154</v>
      </c>
      <c r="E48" s="35"/>
      <c r="F48" s="35"/>
      <c r="G48" s="36">
        <f t="shared" si="2"/>
        <v>0</v>
      </c>
      <c r="H48" s="35"/>
      <c r="I48" s="35"/>
      <c r="J48" s="55"/>
    </row>
    <row r="49" s="11" customFormat="1" spans="1:11">
      <c r="A49" s="40">
        <v>7</v>
      </c>
      <c r="B49" s="38" t="s">
        <v>287</v>
      </c>
      <c r="C49" s="49">
        <v>2</v>
      </c>
      <c r="D49" s="35" t="s">
        <v>99</v>
      </c>
      <c r="E49" s="35">
        <v>3128.3</v>
      </c>
      <c r="F49" s="35">
        <v>266.415</v>
      </c>
      <c r="G49" s="36">
        <f t="shared" si="2"/>
        <v>0.029151438888281</v>
      </c>
      <c r="H49" s="35">
        <v>895</v>
      </c>
      <c r="I49" s="35">
        <v>186</v>
      </c>
      <c r="J49" s="55"/>
      <c r="K49" s="57"/>
    </row>
    <row r="50" s="11" customFormat="1" ht="24" spans="1:10">
      <c r="A50" s="40">
        <v>8</v>
      </c>
      <c r="B50" s="38" t="s">
        <v>288</v>
      </c>
      <c r="C50" s="41"/>
      <c r="D50" s="41" t="s">
        <v>99</v>
      </c>
      <c r="E50" s="35"/>
      <c r="F50" s="35"/>
      <c r="G50" s="36">
        <f t="shared" si="2"/>
        <v>0</v>
      </c>
      <c r="H50" s="35"/>
      <c r="I50" s="35"/>
      <c r="J50" s="55"/>
    </row>
    <row r="51" s="11" customFormat="1" spans="1:10">
      <c r="A51" s="40">
        <v>9</v>
      </c>
      <c r="B51" s="38" t="s">
        <v>289</v>
      </c>
      <c r="C51" s="41"/>
      <c r="D51" s="35" t="s">
        <v>246</v>
      </c>
      <c r="E51" s="35"/>
      <c r="F51" s="35"/>
      <c r="G51" s="36">
        <f t="shared" si="2"/>
        <v>0</v>
      </c>
      <c r="H51" s="35"/>
      <c r="I51" s="35"/>
      <c r="J51" s="55"/>
    </row>
    <row r="52" s="11" customFormat="1" spans="1:10">
      <c r="A52" s="42" t="s">
        <v>290</v>
      </c>
      <c r="B52" s="43" t="s">
        <v>291</v>
      </c>
      <c r="C52" s="41">
        <f t="shared" ref="C52:F52" si="8">SUM(C53:C58)</f>
        <v>4</v>
      </c>
      <c r="D52" s="44">
        <f t="shared" si="8"/>
        <v>0</v>
      </c>
      <c r="E52" s="44">
        <f t="shared" si="8"/>
        <v>500</v>
      </c>
      <c r="F52" s="44">
        <f t="shared" si="8"/>
        <v>2335</v>
      </c>
      <c r="G52" s="45">
        <f t="shared" si="2"/>
        <v>0.25549841339315</v>
      </c>
      <c r="H52" s="44">
        <f>SUM(H53:H58)</f>
        <v>191</v>
      </c>
      <c r="I52" s="44">
        <f>SUM(I53:I58)</f>
        <v>29</v>
      </c>
      <c r="J52" s="56"/>
    </row>
    <row r="53" s="11" customFormat="1" spans="1:10">
      <c r="A53" s="37">
        <v>1</v>
      </c>
      <c r="B53" s="38" t="s">
        <v>292</v>
      </c>
      <c r="C53" s="41"/>
      <c r="D53" s="35" t="s">
        <v>126</v>
      </c>
      <c r="E53" s="35"/>
      <c r="F53" s="35"/>
      <c r="G53" s="36">
        <f t="shared" si="2"/>
        <v>0</v>
      </c>
      <c r="H53" s="35"/>
      <c r="I53" s="35"/>
      <c r="J53" s="55"/>
    </row>
    <row r="54" s="11" customFormat="1" spans="1:10">
      <c r="A54" s="37">
        <v>2</v>
      </c>
      <c r="B54" s="38" t="s">
        <v>293</v>
      </c>
      <c r="C54" s="41"/>
      <c r="D54" s="35" t="s">
        <v>126</v>
      </c>
      <c r="E54" s="35"/>
      <c r="F54" s="35"/>
      <c r="G54" s="36">
        <f t="shared" si="2"/>
        <v>0</v>
      </c>
      <c r="H54" s="35"/>
      <c r="I54" s="35"/>
      <c r="J54" s="55"/>
    </row>
    <row r="55" s="11" customFormat="1" ht="24" spans="1:10">
      <c r="A55" s="37">
        <v>3</v>
      </c>
      <c r="B55" s="38" t="s">
        <v>294</v>
      </c>
      <c r="C55" s="41"/>
      <c r="D55" s="35" t="s">
        <v>126</v>
      </c>
      <c r="E55" s="35"/>
      <c r="F55" s="35"/>
      <c r="G55" s="36">
        <f t="shared" si="2"/>
        <v>0</v>
      </c>
      <c r="H55" s="35"/>
      <c r="I55" s="35"/>
      <c r="J55" s="55"/>
    </row>
    <row r="56" s="11" customFormat="1" ht="24" spans="1:10">
      <c r="A56" s="40">
        <v>4</v>
      </c>
      <c r="B56" s="38" t="s">
        <v>295</v>
      </c>
      <c r="C56" s="39">
        <v>3</v>
      </c>
      <c r="D56" s="41" t="s">
        <v>54</v>
      </c>
      <c r="E56" s="46"/>
      <c r="F56" s="46">
        <v>2235</v>
      </c>
      <c r="G56" s="36">
        <f t="shared" si="2"/>
        <v>0.244556297187876</v>
      </c>
      <c r="H56" s="35">
        <v>185</v>
      </c>
      <c r="I56" s="35">
        <v>25</v>
      </c>
      <c r="J56" s="55"/>
    </row>
    <row r="57" s="11" customFormat="1" ht="24" spans="1:10">
      <c r="A57" s="40">
        <v>5</v>
      </c>
      <c r="B57" s="38" t="s">
        <v>296</v>
      </c>
      <c r="C57" s="41"/>
      <c r="D57" s="35" t="s">
        <v>297</v>
      </c>
      <c r="E57" s="35"/>
      <c r="F57" s="35"/>
      <c r="G57" s="36">
        <f t="shared" si="2"/>
        <v>0</v>
      </c>
      <c r="H57" s="35"/>
      <c r="I57" s="35"/>
      <c r="J57" s="55"/>
    </row>
    <row r="58" s="11" customFormat="1" spans="1:10">
      <c r="A58" s="37">
        <v>6</v>
      </c>
      <c r="B58" s="38" t="s">
        <v>29</v>
      </c>
      <c r="C58" s="39">
        <v>1</v>
      </c>
      <c r="D58" s="35" t="s">
        <v>203</v>
      </c>
      <c r="E58" s="35">
        <v>500</v>
      </c>
      <c r="F58" s="35">
        <v>100</v>
      </c>
      <c r="G58" s="36">
        <f t="shared" si="2"/>
        <v>0.0109421162052741</v>
      </c>
      <c r="H58" s="35">
        <v>6</v>
      </c>
      <c r="I58" s="35">
        <v>4</v>
      </c>
      <c r="J58" s="55"/>
    </row>
    <row r="59" s="11" customFormat="1" spans="1:10">
      <c r="A59" s="29" t="s">
        <v>298</v>
      </c>
      <c r="B59" s="30" t="s">
        <v>299</v>
      </c>
      <c r="C59" s="18">
        <f t="shared" ref="C59:F59" si="9">C60+C63+C71+C77+C80+C83</f>
        <v>0</v>
      </c>
      <c r="D59" s="29">
        <f t="shared" si="9"/>
        <v>0</v>
      </c>
      <c r="E59" s="29">
        <f t="shared" si="9"/>
        <v>0</v>
      </c>
      <c r="F59" s="29">
        <f t="shared" si="9"/>
        <v>0</v>
      </c>
      <c r="G59" s="32">
        <f t="shared" si="2"/>
        <v>0</v>
      </c>
      <c r="H59" s="29">
        <f>H60+H63+H71+H77+H80+H83</f>
        <v>0</v>
      </c>
      <c r="I59" s="29">
        <f>I60+I63+I71+I77+I80+I83</f>
        <v>0</v>
      </c>
      <c r="J59" s="54"/>
    </row>
    <row r="60" s="11" customFormat="1" spans="1:10">
      <c r="A60" s="33" t="s">
        <v>240</v>
      </c>
      <c r="B60" s="34" t="s">
        <v>300</v>
      </c>
      <c r="C60" s="41">
        <f t="shared" ref="C60:F60" si="10">SUM(C61:C62)</f>
        <v>0</v>
      </c>
      <c r="D60" s="35">
        <f t="shared" si="10"/>
        <v>0</v>
      </c>
      <c r="E60" s="35">
        <f t="shared" si="10"/>
        <v>0</v>
      </c>
      <c r="F60" s="35">
        <f t="shared" si="10"/>
        <v>0</v>
      </c>
      <c r="G60" s="36">
        <f t="shared" si="2"/>
        <v>0</v>
      </c>
      <c r="H60" s="35">
        <f>SUM(H61:H62)</f>
        <v>0</v>
      </c>
      <c r="I60" s="35">
        <f>SUM(I61:I62)</f>
        <v>0</v>
      </c>
      <c r="J60" s="55"/>
    </row>
    <row r="61" s="11" customFormat="1" spans="1:10">
      <c r="A61" s="37">
        <v>1</v>
      </c>
      <c r="B61" s="38" t="s">
        <v>301</v>
      </c>
      <c r="C61" s="41"/>
      <c r="D61" s="35" t="s">
        <v>99</v>
      </c>
      <c r="E61" s="35"/>
      <c r="F61" s="35"/>
      <c r="G61" s="36">
        <f t="shared" si="2"/>
        <v>0</v>
      </c>
      <c r="H61" s="35"/>
      <c r="I61" s="35"/>
      <c r="J61" s="55"/>
    </row>
    <row r="62" s="11" customFormat="1" spans="1:10">
      <c r="A62" s="40">
        <v>2</v>
      </c>
      <c r="B62" s="38" t="s">
        <v>29</v>
      </c>
      <c r="C62" s="41"/>
      <c r="D62" s="35" t="s">
        <v>99</v>
      </c>
      <c r="E62" s="35"/>
      <c r="F62" s="35"/>
      <c r="G62" s="36">
        <f t="shared" si="2"/>
        <v>0</v>
      </c>
      <c r="H62" s="35"/>
      <c r="I62" s="35"/>
      <c r="J62" s="55"/>
    </row>
    <row r="63" s="11" customFormat="1" spans="1:10">
      <c r="A63" s="33" t="s">
        <v>251</v>
      </c>
      <c r="B63" s="34" t="s">
        <v>302</v>
      </c>
      <c r="C63" s="41">
        <f t="shared" ref="C63:F63" si="11">SUM(C64:C70)</f>
        <v>0</v>
      </c>
      <c r="D63" s="35">
        <f t="shared" si="11"/>
        <v>0</v>
      </c>
      <c r="E63" s="35">
        <f t="shared" si="11"/>
        <v>0</v>
      </c>
      <c r="F63" s="35">
        <f t="shared" si="11"/>
        <v>0</v>
      </c>
      <c r="G63" s="36">
        <f t="shared" si="2"/>
        <v>0</v>
      </c>
      <c r="H63" s="35">
        <f>SUM(H64:H70)</f>
        <v>0</v>
      </c>
      <c r="I63" s="35">
        <f>SUM(I64:I70)</f>
        <v>0</v>
      </c>
      <c r="J63" s="55"/>
    </row>
    <row r="64" s="11" customFormat="1" ht="36" spans="1:10">
      <c r="A64" s="37">
        <v>1</v>
      </c>
      <c r="B64" s="38" t="s">
        <v>303</v>
      </c>
      <c r="C64" s="41"/>
      <c r="D64" s="35" t="s">
        <v>246</v>
      </c>
      <c r="E64" s="35"/>
      <c r="F64" s="35"/>
      <c r="G64" s="36">
        <f t="shared" si="2"/>
        <v>0</v>
      </c>
      <c r="H64" s="35"/>
      <c r="I64" s="35"/>
      <c r="J64" s="55"/>
    </row>
    <row r="65" s="11" customFormat="1" spans="1:10">
      <c r="A65" s="37">
        <v>2</v>
      </c>
      <c r="B65" s="38" t="s">
        <v>304</v>
      </c>
      <c r="C65" s="41"/>
      <c r="D65" s="35" t="s">
        <v>246</v>
      </c>
      <c r="E65" s="35"/>
      <c r="F65" s="35"/>
      <c r="G65" s="36">
        <f t="shared" si="2"/>
        <v>0</v>
      </c>
      <c r="H65" s="35"/>
      <c r="I65" s="35"/>
      <c r="J65" s="55"/>
    </row>
    <row r="66" s="11" customFormat="1" spans="1:10">
      <c r="A66" s="37">
        <v>3</v>
      </c>
      <c r="B66" s="38" t="s">
        <v>305</v>
      </c>
      <c r="C66" s="41"/>
      <c r="D66" s="35" t="s">
        <v>246</v>
      </c>
      <c r="E66" s="35"/>
      <c r="F66" s="35"/>
      <c r="G66" s="36">
        <f t="shared" si="2"/>
        <v>0</v>
      </c>
      <c r="H66" s="35"/>
      <c r="I66" s="35"/>
      <c r="J66" s="55"/>
    </row>
    <row r="67" s="11" customFormat="1" spans="1:10">
      <c r="A67" s="37">
        <v>4</v>
      </c>
      <c r="B67" s="38" t="s">
        <v>306</v>
      </c>
      <c r="C67" s="41"/>
      <c r="D67" s="35" t="s">
        <v>249</v>
      </c>
      <c r="E67" s="35"/>
      <c r="F67" s="35"/>
      <c r="G67" s="36">
        <f t="shared" si="2"/>
        <v>0</v>
      </c>
      <c r="H67" s="35"/>
      <c r="I67" s="35"/>
      <c r="J67" s="55"/>
    </row>
    <row r="68" s="11" customFormat="1" spans="1:10">
      <c r="A68" s="37">
        <v>5</v>
      </c>
      <c r="B68" s="38" t="s">
        <v>307</v>
      </c>
      <c r="C68" s="41"/>
      <c r="D68" s="35" t="s">
        <v>246</v>
      </c>
      <c r="E68" s="35"/>
      <c r="F68" s="35"/>
      <c r="G68" s="36">
        <f t="shared" si="2"/>
        <v>0</v>
      </c>
      <c r="H68" s="35"/>
      <c r="I68" s="35"/>
      <c r="J68" s="55"/>
    </row>
    <row r="69" s="11" customFormat="1" ht="24" spans="1:10">
      <c r="A69" s="37">
        <v>6</v>
      </c>
      <c r="B69" s="38" t="s">
        <v>308</v>
      </c>
      <c r="C69" s="41"/>
      <c r="D69" s="35" t="s">
        <v>246</v>
      </c>
      <c r="E69" s="35"/>
      <c r="F69" s="35"/>
      <c r="G69" s="36">
        <f t="shared" si="2"/>
        <v>0</v>
      </c>
      <c r="H69" s="35"/>
      <c r="I69" s="35"/>
      <c r="J69" s="55"/>
    </row>
    <row r="70" s="11" customFormat="1" spans="1:10">
      <c r="A70" s="37">
        <v>7</v>
      </c>
      <c r="B70" s="38" t="s">
        <v>82</v>
      </c>
      <c r="C70" s="41"/>
      <c r="D70" s="35" t="s">
        <v>154</v>
      </c>
      <c r="E70" s="35"/>
      <c r="F70" s="35"/>
      <c r="G70" s="36"/>
      <c r="H70" s="35"/>
      <c r="I70" s="35"/>
      <c r="J70" s="55"/>
    </row>
    <row r="71" s="11" customFormat="1" spans="1:10">
      <c r="A71" s="33" t="s">
        <v>280</v>
      </c>
      <c r="B71" s="34" t="s">
        <v>309</v>
      </c>
      <c r="C71" s="41">
        <f t="shared" ref="C71:F71" si="12">SUM(C72:C76)</f>
        <v>0</v>
      </c>
      <c r="D71" s="35">
        <f t="shared" si="12"/>
        <v>0</v>
      </c>
      <c r="E71" s="35">
        <f t="shared" si="12"/>
        <v>0</v>
      </c>
      <c r="F71" s="35">
        <f t="shared" si="12"/>
        <v>0</v>
      </c>
      <c r="G71" s="36">
        <f t="shared" ref="G71:G110" si="13">F71/9139</f>
        <v>0</v>
      </c>
      <c r="H71" s="35">
        <f>SUM(H72:H76)</f>
        <v>0</v>
      </c>
      <c r="I71" s="35">
        <f>SUM(I72:I76)</f>
        <v>0</v>
      </c>
      <c r="J71" s="55"/>
    </row>
    <row r="72" s="11" customFormat="1" spans="1:10">
      <c r="A72" s="37">
        <v>1</v>
      </c>
      <c r="B72" s="38" t="s">
        <v>310</v>
      </c>
      <c r="C72" s="41"/>
      <c r="D72" s="35" t="s">
        <v>311</v>
      </c>
      <c r="E72" s="35"/>
      <c r="F72" s="35"/>
      <c r="G72" s="36">
        <f t="shared" si="13"/>
        <v>0</v>
      </c>
      <c r="H72" s="35"/>
      <c r="I72" s="35"/>
      <c r="J72" s="55"/>
    </row>
    <row r="73" s="11" customFormat="1" spans="1:10">
      <c r="A73" s="37">
        <v>2</v>
      </c>
      <c r="B73" s="38" t="s">
        <v>312</v>
      </c>
      <c r="C73" s="41"/>
      <c r="D73" s="35" t="s">
        <v>99</v>
      </c>
      <c r="E73" s="35"/>
      <c r="F73" s="35"/>
      <c r="G73" s="36">
        <f t="shared" si="13"/>
        <v>0</v>
      </c>
      <c r="H73" s="35"/>
      <c r="I73" s="35"/>
      <c r="J73" s="55"/>
    </row>
    <row r="74" s="11" customFormat="1" spans="1:10">
      <c r="A74" s="37">
        <v>3</v>
      </c>
      <c r="B74" s="38" t="s">
        <v>313</v>
      </c>
      <c r="C74" s="41"/>
      <c r="D74" s="41" t="s">
        <v>311</v>
      </c>
      <c r="E74" s="41"/>
      <c r="F74" s="35"/>
      <c r="G74" s="36">
        <f t="shared" si="13"/>
        <v>0</v>
      </c>
      <c r="H74" s="35"/>
      <c r="I74" s="35"/>
      <c r="J74" s="55"/>
    </row>
    <row r="75" s="11" customFormat="1" ht="24" spans="1:10">
      <c r="A75" s="37">
        <v>4</v>
      </c>
      <c r="B75" s="38" t="s">
        <v>314</v>
      </c>
      <c r="C75" s="40"/>
      <c r="D75" s="40"/>
      <c r="E75" s="40"/>
      <c r="F75" s="58"/>
      <c r="G75" s="36">
        <f t="shared" si="13"/>
        <v>0</v>
      </c>
      <c r="H75" s="58"/>
      <c r="I75" s="37"/>
      <c r="J75" s="55"/>
    </row>
    <row r="76" s="11" customFormat="1" spans="1:10">
      <c r="A76" s="37">
        <v>5</v>
      </c>
      <c r="B76" s="38" t="s">
        <v>29</v>
      </c>
      <c r="C76" s="40"/>
      <c r="D76" s="58"/>
      <c r="E76" s="37"/>
      <c r="F76" s="58"/>
      <c r="G76" s="36">
        <f t="shared" si="13"/>
        <v>0</v>
      </c>
      <c r="H76" s="58"/>
      <c r="I76" s="37"/>
      <c r="J76" s="55"/>
    </row>
    <row r="77" s="11" customFormat="1" spans="1:10">
      <c r="A77" s="33" t="s">
        <v>290</v>
      </c>
      <c r="B77" s="34" t="s">
        <v>315</v>
      </c>
      <c r="C77" s="41">
        <f t="shared" ref="C77:F77" si="14">SUM(C78:C79)</f>
        <v>0</v>
      </c>
      <c r="D77" s="35">
        <f t="shared" si="14"/>
        <v>0</v>
      </c>
      <c r="E77" s="35">
        <f t="shared" si="14"/>
        <v>0</v>
      </c>
      <c r="F77" s="35">
        <f t="shared" si="14"/>
        <v>0</v>
      </c>
      <c r="G77" s="36">
        <f t="shared" si="13"/>
        <v>0</v>
      </c>
      <c r="H77" s="35">
        <f>SUM(H78:H79)</f>
        <v>0</v>
      </c>
      <c r="I77" s="35">
        <f>SUM(I78:I79)</f>
        <v>0</v>
      </c>
      <c r="J77" s="55"/>
    </row>
    <row r="78" s="11" customFormat="1" spans="1:10">
      <c r="A78" s="37">
        <v>1</v>
      </c>
      <c r="B78" s="38" t="s">
        <v>316</v>
      </c>
      <c r="C78" s="41"/>
      <c r="D78" s="35" t="s">
        <v>311</v>
      </c>
      <c r="E78" s="35"/>
      <c r="F78" s="35"/>
      <c r="G78" s="36">
        <f t="shared" si="13"/>
        <v>0</v>
      </c>
      <c r="H78" s="35"/>
      <c r="I78" s="35"/>
      <c r="J78" s="55"/>
    </row>
    <row r="79" s="11" customFormat="1" spans="1:10">
      <c r="A79" s="37">
        <v>2</v>
      </c>
      <c r="B79" s="38" t="s">
        <v>29</v>
      </c>
      <c r="C79" s="41"/>
      <c r="D79" s="35" t="s">
        <v>311</v>
      </c>
      <c r="E79" s="35"/>
      <c r="F79" s="35"/>
      <c r="G79" s="36">
        <f t="shared" si="13"/>
        <v>0</v>
      </c>
      <c r="H79" s="35"/>
      <c r="I79" s="35"/>
      <c r="J79" s="55"/>
    </row>
    <row r="80" s="11" customFormat="1" spans="1:10">
      <c r="A80" s="33" t="s">
        <v>317</v>
      </c>
      <c r="B80" s="34" t="s">
        <v>318</v>
      </c>
      <c r="C80" s="41">
        <f t="shared" ref="C80:F80" si="15">SUM(C81:C82)</f>
        <v>0</v>
      </c>
      <c r="D80" s="35">
        <f t="shared" si="15"/>
        <v>0</v>
      </c>
      <c r="E80" s="35">
        <f t="shared" si="15"/>
        <v>0</v>
      </c>
      <c r="F80" s="35">
        <f t="shared" si="15"/>
        <v>0</v>
      </c>
      <c r="G80" s="36">
        <f t="shared" si="13"/>
        <v>0</v>
      </c>
      <c r="H80" s="35">
        <f>SUM(H81:H82)</f>
        <v>0</v>
      </c>
      <c r="I80" s="35">
        <f>SUM(I81:I82)</f>
        <v>0</v>
      </c>
      <c r="J80" s="55"/>
    </row>
    <row r="81" s="11" customFormat="1" spans="1:10">
      <c r="A81" s="37">
        <v>1</v>
      </c>
      <c r="B81" s="38" t="s">
        <v>319</v>
      </c>
      <c r="C81" s="41"/>
      <c r="D81" s="35"/>
      <c r="E81" s="35"/>
      <c r="F81" s="35"/>
      <c r="G81" s="36">
        <f t="shared" si="13"/>
        <v>0</v>
      </c>
      <c r="H81" s="35"/>
      <c r="I81" s="35"/>
      <c r="J81" s="55"/>
    </row>
    <row r="82" s="11" customFormat="1" spans="1:10">
      <c r="A82" s="37">
        <v>2</v>
      </c>
      <c r="B82" s="38" t="s">
        <v>29</v>
      </c>
      <c r="C82" s="41"/>
      <c r="D82" s="35"/>
      <c r="E82" s="35"/>
      <c r="F82" s="35"/>
      <c r="G82" s="36">
        <f t="shared" si="13"/>
        <v>0</v>
      </c>
      <c r="H82" s="35"/>
      <c r="I82" s="35"/>
      <c r="J82" s="55"/>
    </row>
    <row r="83" s="11" customFormat="1" spans="1:10">
      <c r="A83" s="33" t="s">
        <v>320</v>
      </c>
      <c r="B83" s="34" t="s">
        <v>321</v>
      </c>
      <c r="C83" s="41">
        <f t="shared" ref="C83:F83" si="16">SUM(C84:C88)</f>
        <v>0</v>
      </c>
      <c r="D83" s="35">
        <f t="shared" si="16"/>
        <v>0</v>
      </c>
      <c r="E83" s="35">
        <f t="shared" si="16"/>
        <v>0</v>
      </c>
      <c r="F83" s="35">
        <f t="shared" si="16"/>
        <v>0</v>
      </c>
      <c r="G83" s="36">
        <f t="shared" si="13"/>
        <v>0</v>
      </c>
      <c r="H83" s="35">
        <f>SUM(H84:H88)</f>
        <v>0</v>
      </c>
      <c r="I83" s="35">
        <f>SUM(I84:I88)</f>
        <v>0</v>
      </c>
      <c r="J83" s="55"/>
    </row>
    <row r="84" s="11" customFormat="1" spans="1:10">
      <c r="A84" s="37">
        <v>1</v>
      </c>
      <c r="B84" s="38" t="s">
        <v>322</v>
      </c>
      <c r="C84" s="41"/>
      <c r="D84" s="41" t="s">
        <v>210</v>
      </c>
      <c r="E84" s="41"/>
      <c r="F84" s="35"/>
      <c r="G84" s="36">
        <f t="shared" si="13"/>
        <v>0</v>
      </c>
      <c r="H84" s="35"/>
      <c r="I84" s="35"/>
      <c r="J84" s="55"/>
    </row>
    <row r="85" s="11" customFormat="1" spans="1:10">
      <c r="A85" s="37">
        <v>2</v>
      </c>
      <c r="B85" s="38" t="s">
        <v>323</v>
      </c>
      <c r="C85" s="41"/>
      <c r="D85" s="41" t="s">
        <v>54</v>
      </c>
      <c r="E85" s="41"/>
      <c r="F85" s="35"/>
      <c r="G85" s="36">
        <f t="shared" si="13"/>
        <v>0</v>
      </c>
      <c r="H85" s="35"/>
      <c r="I85" s="35"/>
      <c r="J85" s="55"/>
    </row>
    <row r="86" s="11" customFormat="1" spans="1:10">
      <c r="A86" s="37">
        <v>3</v>
      </c>
      <c r="B86" s="38" t="s">
        <v>324</v>
      </c>
      <c r="C86" s="41"/>
      <c r="D86" s="41" t="s">
        <v>154</v>
      </c>
      <c r="E86" s="41"/>
      <c r="F86" s="35"/>
      <c r="G86" s="36">
        <f t="shared" si="13"/>
        <v>0</v>
      </c>
      <c r="H86" s="35"/>
      <c r="I86" s="35"/>
      <c r="J86" s="55"/>
    </row>
    <row r="87" s="11" customFormat="1" spans="1:10">
      <c r="A87" s="37">
        <v>4</v>
      </c>
      <c r="B87" s="38" t="s">
        <v>325</v>
      </c>
      <c r="C87" s="41"/>
      <c r="D87" s="35" t="s">
        <v>246</v>
      </c>
      <c r="E87" s="35"/>
      <c r="F87" s="35"/>
      <c r="G87" s="36">
        <f t="shared" si="13"/>
        <v>0</v>
      </c>
      <c r="H87" s="35"/>
      <c r="I87" s="35"/>
      <c r="J87" s="55"/>
    </row>
    <row r="88" s="11" customFormat="1" spans="1:10">
      <c r="A88" s="37">
        <v>5</v>
      </c>
      <c r="B88" s="38" t="s">
        <v>29</v>
      </c>
      <c r="C88" s="41"/>
      <c r="D88" s="35"/>
      <c r="E88" s="35"/>
      <c r="F88" s="35"/>
      <c r="G88" s="36">
        <f t="shared" si="13"/>
        <v>0</v>
      </c>
      <c r="H88" s="35"/>
      <c r="I88" s="35"/>
      <c r="J88" s="55"/>
    </row>
    <row r="89" s="11" customFormat="1" ht="24" spans="1:10">
      <c r="A89" s="29" t="s">
        <v>326</v>
      </c>
      <c r="B89" s="30" t="s">
        <v>327</v>
      </c>
      <c r="C89" s="18">
        <f t="shared" ref="C89:F89" si="17">SUM(C90:C98)</f>
        <v>0</v>
      </c>
      <c r="D89" s="29">
        <f t="shared" si="17"/>
        <v>0</v>
      </c>
      <c r="E89" s="29">
        <f t="shared" si="17"/>
        <v>0</v>
      </c>
      <c r="F89" s="29">
        <f t="shared" si="17"/>
        <v>0</v>
      </c>
      <c r="G89" s="32">
        <f t="shared" si="13"/>
        <v>0</v>
      </c>
      <c r="H89" s="29">
        <f>SUM(H90:H98)</f>
        <v>0</v>
      </c>
      <c r="I89" s="29">
        <f>SUM(I90:I98)</f>
        <v>0</v>
      </c>
      <c r="J89" s="54"/>
    </row>
    <row r="90" s="11" customFormat="1" spans="1:10">
      <c r="A90" s="37">
        <v>1</v>
      </c>
      <c r="B90" s="38" t="s">
        <v>328</v>
      </c>
      <c r="C90" s="41"/>
      <c r="D90" s="35" t="s">
        <v>329</v>
      </c>
      <c r="E90" s="35"/>
      <c r="F90" s="35"/>
      <c r="G90" s="36">
        <f t="shared" si="13"/>
        <v>0</v>
      </c>
      <c r="H90" s="35"/>
      <c r="I90" s="35"/>
      <c r="J90" s="55"/>
    </row>
    <row r="91" s="11" customFormat="1" spans="1:10">
      <c r="A91" s="37">
        <v>2</v>
      </c>
      <c r="B91" s="38" t="s">
        <v>330</v>
      </c>
      <c r="C91" s="41"/>
      <c r="D91" s="35" t="s">
        <v>329</v>
      </c>
      <c r="E91" s="35"/>
      <c r="F91" s="35"/>
      <c r="G91" s="36">
        <f t="shared" si="13"/>
        <v>0</v>
      </c>
      <c r="H91" s="35"/>
      <c r="I91" s="35"/>
      <c r="J91" s="55"/>
    </row>
    <row r="92" s="11" customFormat="1" spans="1:10">
      <c r="A92" s="37">
        <v>3</v>
      </c>
      <c r="B92" s="38" t="s">
        <v>331</v>
      </c>
      <c r="C92" s="41"/>
      <c r="D92" s="35" t="s">
        <v>329</v>
      </c>
      <c r="E92" s="35"/>
      <c r="F92" s="35"/>
      <c r="G92" s="36">
        <f t="shared" si="13"/>
        <v>0</v>
      </c>
      <c r="H92" s="35"/>
      <c r="I92" s="35"/>
      <c r="J92" s="55"/>
    </row>
    <row r="93" s="11" customFormat="1" spans="1:10">
      <c r="A93" s="37">
        <v>4</v>
      </c>
      <c r="B93" s="38" t="s">
        <v>332</v>
      </c>
      <c r="C93" s="41"/>
      <c r="D93" s="35" t="s">
        <v>329</v>
      </c>
      <c r="E93" s="35"/>
      <c r="F93" s="35"/>
      <c r="G93" s="36">
        <f t="shared" si="13"/>
        <v>0</v>
      </c>
      <c r="H93" s="35"/>
      <c r="I93" s="35"/>
      <c r="J93" s="55"/>
    </row>
    <row r="94" s="11" customFormat="1" spans="1:10">
      <c r="A94" s="37">
        <v>5</v>
      </c>
      <c r="B94" s="38" t="s">
        <v>333</v>
      </c>
      <c r="C94" s="41"/>
      <c r="D94" s="35" t="s">
        <v>329</v>
      </c>
      <c r="E94" s="35"/>
      <c r="F94" s="35"/>
      <c r="G94" s="36">
        <f t="shared" si="13"/>
        <v>0</v>
      </c>
      <c r="H94" s="35"/>
      <c r="I94" s="35"/>
      <c r="J94" s="55"/>
    </row>
    <row r="95" s="11" customFormat="1" spans="1:10">
      <c r="A95" s="37">
        <v>6</v>
      </c>
      <c r="B95" s="38" t="s">
        <v>334</v>
      </c>
      <c r="C95" s="41"/>
      <c r="D95" s="35" t="s">
        <v>329</v>
      </c>
      <c r="E95" s="35"/>
      <c r="F95" s="35"/>
      <c r="G95" s="36">
        <f t="shared" si="13"/>
        <v>0</v>
      </c>
      <c r="H95" s="35"/>
      <c r="I95" s="35"/>
      <c r="J95" s="55"/>
    </row>
    <row r="96" s="11" customFormat="1" spans="1:10">
      <c r="A96" s="37">
        <v>7</v>
      </c>
      <c r="B96" s="38" t="s">
        <v>335</v>
      </c>
      <c r="C96" s="41"/>
      <c r="D96" s="35" t="s">
        <v>329</v>
      </c>
      <c r="E96" s="35"/>
      <c r="F96" s="35"/>
      <c r="G96" s="36">
        <f t="shared" si="13"/>
        <v>0</v>
      </c>
      <c r="H96" s="35"/>
      <c r="I96" s="35"/>
      <c r="J96" s="55"/>
    </row>
    <row r="97" s="11" customFormat="1" ht="24" spans="1:10">
      <c r="A97" s="37">
        <v>8</v>
      </c>
      <c r="B97" s="38" t="s">
        <v>336</v>
      </c>
      <c r="C97" s="41"/>
      <c r="D97" s="35" t="s">
        <v>329</v>
      </c>
      <c r="E97" s="35"/>
      <c r="F97" s="35"/>
      <c r="G97" s="36">
        <f t="shared" si="13"/>
        <v>0</v>
      </c>
      <c r="H97" s="35"/>
      <c r="I97" s="35"/>
      <c r="J97" s="55"/>
    </row>
    <row r="98" s="11" customFormat="1" spans="1:10">
      <c r="A98" s="37">
        <v>9</v>
      </c>
      <c r="B98" s="38" t="s">
        <v>82</v>
      </c>
      <c r="C98" s="41"/>
      <c r="D98" s="35" t="s">
        <v>329</v>
      </c>
      <c r="E98" s="35"/>
      <c r="F98" s="35"/>
      <c r="G98" s="36">
        <f t="shared" si="13"/>
        <v>0</v>
      </c>
      <c r="H98" s="35"/>
      <c r="I98" s="35"/>
      <c r="J98" s="55"/>
    </row>
    <row r="99" s="11" customFormat="1" spans="1:10">
      <c r="A99" s="29" t="s">
        <v>337</v>
      </c>
      <c r="B99" s="30" t="s">
        <v>82</v>
      </c>
      <c r="C99" s="18">
        <f t="shared" ref="C99:F99" si="18">SUM(C100:C110)</f>
        <v>5</v>
      </c>
      <c r="D99" s="29">
        <f t="shared" si="18"/>
        <v>0</v>
      </c>
      <c r="E99" s="29">
        <f t="shared" si="18"/>
        <v>45</v>
      </c>
      <c r="F99" s="59">
        <f t="shared" si="18"/>
        <v>2981.895</v>
      </c>
      <c r="G99" s="32">
        <f t="shared" si="13"/>
        <v>0.326282416019258</v>
      </c>
      <c r="H99" s="29">
        <f>SUM(H100:H110)</f>
        <v>114</v>
      </c>
      <c r="I99" s="29">
        <f>SUM(I100:I110)</f>
        <v>66</v>
      </c>
      <c r="J99" s="54"/>
    </row>
    <row r="100" s="11" customFormat="1" spans="1:10">
      <c r="A100" s="37">
        <v>1</v>
      </c>
      <c r="B100" s="38" t="s">
        <v>338</v>
      </c>
      <c r="C100" s="41"/>
      <c r="D100" s="96" t="s">
        <v>154</v>
      </c>
      <c r="E100" s="35"/>
      <c r="F100" s="35"/>
      <c r="G100" s="36">
        <f t="shared" si="13"/>
        <v>0</v>
      </c>
      <c r="H100" s="35"/>
      <c r="I100" s="35"/>
      <c r="J100" s="55"/>
    </row>
    <row r="101" s="11" customFormat="1" spans="1:10">
      <c r="A101" s="37">
        <v>2</v>
      </c>
      <c r="B101" s="38" t="s">
        <v>339</v>
      </c>
      <c r="C101" s="41"/>
      <c r="D101" s="96" t="s">
        <v>246</v>
      </c>
      <c r="E101" s="35"/>
      <c r="F101" s="35"/>
      <c r="G101" s="36">
        <f t="shared" si="13"/>
        <v>0</v>
      </c>
      <c r="H101" s="35"/>
      <c r="I101" s="35"/>
      <c r="J101" s="55"/>
    </row>
    <row r="102" s="11" customFormat="1" spans="1:10">
      <c r="A102" s="37">
        <v>3</v>
      </c>
      <c r="B102" s="38" t="s">
        <v>340</v>
      </c>
      <c r="C102" s="41"/>
      <c r="D102" s="96" t="s">
        <v>154</v>
      </c>
      <c r="E102" s="35"/>
      <c r="F102" s="35"/>
      <c r="G102" s="36">
        <f t="shared" si="13"/>
        <v>0</v>
      </c>
      <c r="H102" s="35"/>
      <c r="I102" s="35"/>
      <c r="J102" s="55"/>
    </row>
    <row r="103" s="11" customFormat="1" ht="24" spans="1:10">
      <c r="A103" s="40">
        <v>4</v>
      </c>
      <c r="B103" s="38" t="s">
        <v>341</v>
      </c>
      <c r="C103" s="41"/>
      <c r="D103" s="96" t="s">
        <v>246</v>
      </c>
      <c r="E103" s="35"/>
      <c r="F103" s="35"/>
      <c r="G103" s="36">
        <f t="shared" si="13"/>
        <v>0</v>
      </c>
      <c r="H103" s="35"/>
      <c r="I103" s="35"/>
      <c r="J103" s="55"/>
    </row>
    <row r="104" s="11" customFormat="1" spans="1:10">
      <c r="A104" s="40">
        <v>5</v>
      </c>
      <c r="B104" s="38" t="s">
        <v>342</v>
      </c>
      <c r="C104" s="41"/>
      <c r="D104" s="96" t="s">
        <v>246</v>
      </c>
      <c r="E104" s="35"/>
      <c r="F104" s="35"/>
      <c r="G104" s="36">
        <f t="shared" si="13"/>
        <v>0</v>
      </c>
      <c r="H104" s="35"/>
      <c r="I104" s="35"/>
      <c r="J104" s="55"/>
    </row>
    <row r="105" s="11" customFormat="1" spans="1:10">
      <c r="A105" s="40">
        <v>6</v>
      </c>
      <c r="B105" s="38" t="s">
        <v>343</v>
      </c>
      <c r="C105" s="41"/>
      <c r="D105" s="35" t="s">
        <v>344</v>
      </c>
      <c r="E105" s="35"/>
      <c r="F105" s="35"/>
      <c r="G105" s="36">
        <f t="shared" si="13"/>
        <v>0</v>
      </c>
      <c r="H105" s="35"/>
      <c r="I105" s="35"/>
      <c r="J105" s="55"/>
    </row>
    <row r="106" s="11" customFormat="1" spans="1:10">
      <c r="A106" s="40">
        <v>7</v>
      </c>
      <c r="B106" s="38" t="s">
        <v>345</v>
      </c>
      <c r="C106" s="41"/>
      <c r="D106" s="35" t="s">
        <v>246</v>
      </c>
      <c r="E106" s="35"/>
      <c r="F106" s="35"/>
      <c r="G106" s="36">
        <f t="shared" si="13"/>
        <v>0</v>
      </c>
      <c r="H106" s="35"/>
      <c r="I106" s="35"/>
      <c r="J106" s="55"/>
    </row>
    <row r="107" s="11" customFormat="1" ht="24" spans="1:10">
      <c r="A107" s="40">
        <v>8</v>
      </c>
      <c r="B107" s="38" t="s">
        <v>346</v>
      </c>
      <c r="C107" s="41"/>
      <c r="D107" s="35" t="s">
        <v>154</v>
      </c>
      <c r="E107" s="35"/>
      <c r="F107" s="35"/>
      <c r="G107" s="36">
        <f t="shared" si="13"/>
        <v>0</v>
      </c>
      <c r="H107" s="35"/>
      <c r="I107" s="35"/>
      <c r="J107" s="55"/>
    </row>
    <row r="108" s="11" customFormat="1" spans="1:10">
      <c r="A108" s="40">
        <v>9</v>
      </c>
      <c r="B108" s="38" t="s">
        <v>347</v>
      </c>
      <c r="C108" s="39">
        <v>2</v>
      </c>
      <c r="D108" s="35" t="s">
        <v>154</v>
      </c>
      <c r="E108" s="35">
        <v>41</v>
      </c>
      <c r="F108" s="35">
        <v>123</v>
      </c>
      <c r="G108" s="36">
        <f t="shared" si="13"/>
        <v>0.0134588029324871</v>
      </c>
      <c r="H108" s="35">
        <v>41</v>
      </c>
      <c r="I108" s="35">
        <v>18</v>
      </c>
      <c r="J108" s="55"/>
    </row>
    <row r="109" s="11" customFormat="1" spans="1:10">
      <c r="A109" s="40">
        <v>10</v>
      </c>
      <c r="B109" s="38" t="s">
        <v>348</v>
      </c>
      <c r="C109" s="39">
        <v>2</v>
      </c>
      <c r="D109" s="96" t="s">
        <v>154</v>
      </c>
      <c r="E109" s="35">
        <v>2</v>
      </c>
      <c r="F109" s="35">
        <v>2700</v>
      </c>
      <c r="G109" s="36">
        <f t="shared" si="13"/>
        <v>0.295437137542401</v>
      </c>
      <c r="H109" s="35">
        <v>60</v>
      </c>
      <c r="I109" s="35">
        <v>45</v>
      </c>
      <c r="J109" s="55"/>
    </row>
    <row r="110" s="11" customFormat="1" spans="1:10">
      <c r="A110" s="40">
        <v>11</v>
      </c>
      <c r="B110" s="38" t="s">
        <v>82</v>
      </c>
      <c r="C110" s="60">
        <v>1</v>
      </c>
      <c r="D110" s="46" t="s">
        <v>154</v>
      </c>
      <c r="E110" s="46">
        <v>2</v>
      </c>
      <c r="F110" s="46">
        <v>158.895</v>
      </c>
      <c r="G110" s="61">
        <f t="shared" si="13"/>
        <v>0.0173864755443703</v>
      </c>
      <c r="H110" s="46">
        <v>13</v>
      </c>
      <c r="I110" s="46">
        <v>3</v>
      </c>
      <c r="J110" s="55"/>
    </row>
    <row r="111" s="11" customFormat="1" ht="24" spans="1:10">
      <c r="A111" s="29" t="s">
        <v>349</v>
      </c>
      <c r="B111" s="30" t="s">
        <v>350</v>
      </c>
      <c r="C111" s="18"/>
      <c r="D111" s="97" t="s">
        <v>154</v>
      </c>
      <c r="E111" s="31"/>
      <c r="F111" s="31"/>
      <c r="G111" s="31"/>
      <c r="H111" s="31"/>
      <c r="I111" s="31"/>
      <c r="J111" s="54"/>
    </row>
  </sheetData>
  <mergeCells count="11">
    <mergeCell ref="A1:J1"/>
    <mergeCell ref="G2:J2"/>
    <mergeCell ref="D3:E3"/>
    <mergeCell ref="F3:G3"/>
    <mergeCell ref="H3:I3"/>
    <mergeCell ref="A5:B5"/>
    <mergeCell ref="A6:B6"/>
    <mergeCell ref="A3:A4"/>
    <mergeCell ref="B3:B4"/>
    <mergeCell ref="C3:C4"/>
    <mergeCell ref="J3:J4"/>
  </mergeCells>
  <printOptions horizontalCentered="1"/>
  <pageMargins left="0.707638888888889" right="0.707638888888889" top="0.747916666666667" bottom="0.747916666666667" header="0.313888888888889" footer="0.313888888888889"/>
  <pageSetup paperSize="8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1:L16"/>
  <sheetViews>
    <sheetView workbookViewId="0">
      <selection activeCell="G4" sqref="G4"/>
    </sheetView>
  </sheetViews>
  <sheetFormatPr defaultColWidth="9" defaultRowHeight="13.5"/>
  <cols>
    <col min="6" max="6" width="12.75" customWidth="1"/>
    <col min="7" max="7" width="17.5" style="2" customWidth="1"/>
    <col min="8" max="8" width="17.75" customWidth="1"/>
    <col min="9" max="9" width="13.1333333333333" customWidth="1"/>
    <col min="10" max="10" width="12.6333333333333"/>
    <col min="11" max="11" width="16.6333333333333" customWidth="1"/>
  </cols>
  <sheetData>
    <row r="1" ht="45.75" customHeight="1" spans="6:9">
      <c r="F1" s="3" t="s">
        <v>351</v>
      </c>
      <c r="G1" s="4" t="s">
        <v>352</v>
      </c>
      <c r="H1" s="3" t="s">
        <v>353</v>
      </c>
      <c r="I1" s="3" t="s">
        <v>354</v>
      </c>
    </row>
    <row r="2" ht="56.25" customHeight="1" spans="6:9">
      <c r="F2" s="3" t="s">
        <v>355</v>
      </c>
      <c r="G2" s="5" t="e">
        <f>表1!#REF!</f>
        <v>#REF!</v>
      </c>
      <c r="H2" s="6">
        <f>表1!P7</f>
        <v>9195.55</v>
      </c>
      <c r="I2" s="9" t="e">
        <f>G2/H2</f>
        <v>#REF!</v>
      </c>
    </row>
    <row r="3" ht="56.25" customHeight="1" spans="6:9">
      <c r="F3" s="3" t="s">
        <v>356</v>
      </c>
      <c r="G3" s="5" t="e">
        <f>表1!#REF!</f>
        <v>#REF!</v>
      </c>
      <c r="H3" s="6"/>
      <c r="I3" s="9" t="e">
        <f>G3/H2</f>
        <v>#REF!</v>
      </c>
    </row>
    <row r="4" ht="56.25" customHeight="1" spans="6:9">
      <c r="F4" s="3" t="s">
        <v>82</v>
      </c>
      <c r="G4" s="5" t="e">
        <f>表1!#REF!</f>
        <v>#REF!</v>
      </c>
      <c r="H4" s="6"/>
      <c r="I4" s="9" t="e">
        <f>G4/H2</f>
        <v>#REF!</v>
      </c>
    </row>
    <row r="10" spans="6:12">
      <c r="F10" s="5" t="s">
        <v>357</v>
      </c>
      <c r="G10" s="5" t="s">
        <v>30</v>
      </c>
      <c r="H10" s="5" t="s">
        <v>358</v>
      </c>
      <c r="I10" s="5" t="s">
        <v>36</v>
      </c>
      <c r="J10" s="5" t="s">
        <v>359</v>
      </c>
      <c r="K10" s="5" t="s">
        <v>360</v>
      </c>
      <c r="L10" s="2"/>
    </row>
    <row r="11" spans="6:12">
      <c r="F11" s="7">
        <f>表1!P7</f>
        <v>9195.55</v>
      </c>
      <c r="G11" s="5">
        <f>表1!Q7</f>
        <v>9139</v>
      </c>
      <c r="H11" s="5">
        <f>表1!S7</f>
        <v>0</v>
      </c>
      <c r="I11" s="5">
        <f>表1!W7</f>
        <v>0</v>
      </c>
      <c r="J11" s="5">
        <f>表1!X7</f>
        <v>0</v>
      </c>
      <c r="K11" s="5">
        <f>表1!Y7</f>
        <v>56.55</v>
      </c>
      <c r="L11" s="2"/>
    </row>
    <row r="12" spans="6:11">
      <c r="F12" s="8" t="s">
        <v>354</v>
      </c>
      <c r="G12" s="9">
        <f>G11/F11</f>
        <v>0.993850286279777</v>
      </c>
      <c r="H12" s="10">
        <f>H11/F11</f>
        <v>0</v>
      </c>
      <c r="I12" s="10">
        <f>I11/F11</f>
        <v>0</v>
      </c>
      <c r="J12" s="10">
        <f>J11/F11</f>
        <v>0</v>
      </c>
      <c r="K12" s="10">
        <f>K11/F11</f>
        <v>0.00614971372022337</v>
      </c>
    </row>
    <row r="13" spans="6:11">
      <c r="F13" s="8"/>
      <c r="G13" s="5"/>
      <c r="H13" s="8"/>
      <c r="I13" s="8"/>
      <c r="J13" s="8"/>
      <c r="K13" s="8"/>
    </row>
    <row r="14" spans="6:11">
      <c r="F14" s="8"/>
      <c r="G14" s="5"/>
      <c r="H14" s="8"/>
      <c r="I14" s="8"/>
      <c r="J14" s="8"/>
      <c r="K14" s="8"/>
    </row>
    <row r="15" spans="6:11">
      <c r="F15" s="8"/>
      <c r="G15" s="5"/>
      <c r="H15" s="8"/>
      <c r="I15" s="8"/>
      <c r="J15" s="8"/>
      <c r="K15" s="8"/>
    </row>
    <row r="16" spans="6:11">
      <c r="F16" s="8"/>
      <c r="G16" s="5"/>
      <c r="H16" s="8"/>
      <c r="I16" s="8"/>
      <c r="J16" s="8"/>
      <c r="K16" s="8"/>
    </row>
  </sheetData>
  <mergeCells count="1">
    <mergeCell ref="H2:H4"/>
  </mergeCells>
  <pageMargins left="0.699305555555556" right="0.699305555555556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1:E20"/>
  <sheetViews>
    <sheetView workbookViewId="0">
      <selection activeCell="F2" sqref="F2"/>
    </sheetView>
  </sheetViews>
  <sheetFormatPr defaultColWidth="9" defaultRowHeight="13.5" outlineLevelCol="4"/>
  <sheetData>
    <row r="1" ht="18.75" spans="4:4">
      <c r="D1" s="1"/>
    </row>
    <row r="2" ht="18.75" spans="4:5">
      <c r="D2" s="1"/>
      <c r="E2" s="1"/>
    </row>
    <row r="3" ht="18.75" spans="4:5">
      <c r="D3" s="1"/>
      <c r="E3" s="1"/>
    </row>
    <row r="4" ht="18.75" spans="4:5">
      <c r="D4" s="1"/>
      <c r="E4" s="1"/>
    </row>
    <row r="5" ht="18.75" spans="4:5">
      <c r="D5" s="1"/>
      <c r="E5" s="1"/>
    </row>
    <row r="6" ht="18.75" spans="4:5">
      <c r="D6" s="1"/>
      <c r="E6" s="1"/>
    </row>
    <row r="7" ht="18.75" spans="4:5">
      <c r="D7" s="1"/>
      <c r="E7" s="1"/>
    </row>
    <row r="8" ht="18.75" spans="4:5">
      <c r="D8" s="1"/>
      <c r="E8" s="1"/>
    </row>
    <row r="9" ht="18.75" spans="4:5">
      <c r="D9" s="1"/>
      <c r="E9" s="1"/>
    </row>
    <row r="10" ht="18.75" spans="4:5">
      <c r="D10" s="1"/>
      <c r="E10" s="1"/>
    </row>
    <row r="11" ht="18.75" spans="5:5">
      <c r="E11" s="1"/>
    </row>
    <row r="12" ht="18.75" spans="5:5">
      <c r="E12" s="1"/>
    </row>
    <row r="13" ht="18.75" spans="5:5">
      <c r="E13" s="1"/>
    </row>
    <row r="14" ht="18.75" spans="5:5">
      <c r="E14" s="1"/>
    </row>
    <row r="15" ht="18.75" spans="5:5">
      <c r="E15" s="1"/>
    </row>
    <row r="16" ht="18.75" spans="5:5">
      <c r="E16" s="1"/>
    </row>
    <row r="17" ht="18.75" spans="5:5">
      <c r="E17" s="1"/>
    </row>
    <row r="18" ht="18.75" spans="5:5">
      <c r="E18" s="1"/>
    </row>
    <row r="19" ht="18.75" spans="5:5">
      <c r="E19" s="1"/>
    </row>
    <row r="20" ht="18.75" spans="5:5">
      <c r="E20" s="1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表1</vt:lpstr>
      <vt:lpstr>表2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FUN李俊青</cp:lastModifiedBy>
  <dcterms:created xsi:type="dcterms:W3CDTF">2019-04-10T14:43:00Z</dcterms:created>
  <dcterms:modified xsi:type="dcterms:W3CDTF">2019-09-06T03:48:24Z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  <property fmtid="{D5CDD505-2E9C-101B-9397-08002B2CF9AE}" pid="3" name="KSORubyTemplateID">
    <vt:lpwstr>20</vt:lpwstr>
  </property>
  <property fmtid="{D5CDD505-2E9C-101B-9397-08002B2CF9AE}" pid="4" name="KSOReadingLayout">
    <vt:bool>true</vt:bool>
  </property>
</Properties>
</file>